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<sst xmlns="http://schemas.openxmlformats.org/spreadsheetml/2006/main" count="66" uniqueCount="62">
  <si>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</si>
  <si>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</si>
  <si>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</si>
  <si>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</si>
  <si>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 xml:space="preserve">% исполнения </t>
  </si>
  <si>
    <t>Всего  доходов с  учетом источников</t>
  </si>
  <si>
    <t>Итого источников 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</si>
  <si>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</si>
  <si>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</si>
  <si>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</si>
  <si>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</si>
  <si>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поселения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</si>
  <si>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</si>
  <si>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</si>
  <si>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</si>
  <si>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бюджетом поселения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</si>
  <si>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</si>
  <si>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</si>
  <si>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</si>
  <si>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</si>
  <si>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</si>
  <si>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</si>
  <si>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</si>
  <si>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</si>
  <si>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</si>
  <si>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</si>
  <si>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000 01 03 00 00 10 0000 810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</si>
  <si>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</si>
  <si>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</si>
  <si>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</si>
  <si>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</si>
  <si>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</si>
  <si>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</si>
  <si>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</si>
  <si>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бюджета поселения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</si>
  <si>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</si>
  <si>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</si>
  <si>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</si>
  <si>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</si>
  <si>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</si>
  <si>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</si>
  <si>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поселения</t>
  </si>
  <si>
    <t>000 01 05 02 01 10 0000 610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</si>
  <si>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</si>
  <si>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</si>
  <si>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</si>
  <si>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</si>
  <si>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Отклонение от  годового плана  тыс.руб.</t>
  </si>
  <si>
    <t xml:space="preserve">                               Приложение № 2</t>
  </si>
  <si>
    <t>Ед.изм. Тыс.руб.</t>
  </si>
  <si>
    <t>Уточненный план на  2022г. тыс.руб.</t>
  </si>
  <si>
    <t>Исполнение на 01.01.2023г тыс.руб.</t>
  </si>
  <si>
    <t>Исполнение по источникам финансирования дефицита бюджета городского поселения "Вельское" Вельского муниципального района Архангельской области за 2023 год.</t>
  </si>
  <si>
    <t xml:space="preserve"> 000 01 06 00 00 00 0000 000</t>
  </si>
  <si>
    <t xml:space="preserve">  000 01 06 04 00 00 0000 000</t>
  </si>
  <si>
    <t xml:space="preserve">    000 01 06 04 00 00 0000 800</t>
  </si>
  <si>
    <t xml:space="preserve">   000 01 06 04 00 10 0000 810</t>
  </si>
  <si>
    <t>План на 2023 год, тыс.руб.</t>
  </si>
  <si>
    <t>Исполнение на 01.01.2024г тыс.руб.</t>
  </si>
  <si>
    <t>"Об отчете об исполнении бюджета городского поселения" Вельское" Вельского муниципального района Архангельской области за 2023 г."</t>
  </si>
  <si>
    <t xml:space="preserve">к решению Совета депутатов городского поселения "Вельское" Вельского муниципального района  Архангельской области </t>
  </si>
  <si>
    <t xml:space="preserve">№ 217 от 04.06.2024г.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</si>
</sst>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_-* #,##0.000_р_._-;\-* #,##0.00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" fontId="1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4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1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3" fontId="2" fillId="33" borderId="16" xfId="0" applyNumberFormat="1" applyFont="1" applyFill="1" applyBorder="1" applyAlignment="1">
      <alignment horizontal="right" vertical="center"/>
    </xf>
    <xf numFmtId="173" fontId="4" fillId="0" borderId="10" xfId="0" applyNumberFormat="1" applyFont="1" applyBorder="1" applyAlignment="1">
      <alignment horizontal="right" vertical="center"/>
    </xf>
    <xf numFmtId="173" fontId="1" fillId="0" borderId="12" xfId="0" applyNumberFormat="1" applyFont="1" applyBorder="1" applyAlignment="1">
      <alignment horizontal="right" vertical="center"/>
    </xf>
    <xf numFmtId="173" fontId="4" fillId="0" borderId="11" xfId="0" applyNumberFormat="1" applyFont="1" applyBorder="1" applyAlignment="1">
      <alignment horizontal="right" vertical="center"/>
    </xf>
    <xf numFmtId="173" fontId="4" fillId="0" borderId="12" xfId="0" applyNumberFormat="1" applyFont="1" applyBorder="1" applyAlignment="1">
      <alignment horizontal="right" vertical="center"/>
    </xf>
    <xf numFmtId="173" fontId="1" fillId="0" borderId="11" xfId="0" applyNumberFormat="1" applyFont="1" applyBorder="1" applyAlignment="1">
      <alignment horizontal="right" vertical="center"/>
    </xf>
    <xf numFmtId="0" fontId="11" fillId="33" borderId="17" xfId="0" applyFont="1" applyFill="1" applyBorder="1" applyAlignment="1">
      <alignment wrapText="1"/>
    </xf>
    <xf numFmtId="0" fontId="10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1" fillId="33" borderId="21" xfId="0" applyFont="1" applyFill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72" fontId="4" fillId="0" borderId="24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2" fontId="4" fillId="0" borderId="14" xfId="0" applyNumberFormat="1" applyFont="1" applyBorder="1" applyAlignment="1">
      <alignment horizontal="right" vertical="center"/>
    </xf>
    <xf numFmtId="172" fontId="1" fillId="0" borderId="25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172" fontId="2" fillId="33" borderId="26" xfId="0" applyNumberFormat="1" applyFont="1" applyFill="1" applyBorder="1" applyAlignment="1">
      <alignment horizontal="right" vertical="center"/>
    </xf>
    <xf numFmtId="172" fontId="4" fillId="0" borderId="27" xfId="0" applyNumberFormat="1" applyFont="1" applyBorder="1" applyAlignment="1">
      <alignment horizontal="right" vertical="center"/>
    </xf>
    <xf numFmtId="172" fontId="1" fillId="0" borderId="27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vertical="center"/>
    </xf>
    <xf numFmtId="173" fontId="2" fillId="33" borderId="28" xfId="0" applyNumberFormat="1" applyFont="1" applyFill="1" applyBorder="1" applyAlignment="1">
      <alignment horizontal="right" vertical="center"/>
    </xf>
    <xf numFmtId="172" fontId="1" fillId="0" borderId="13" xfId="0" applyNumberFormat="1" applyFont="1" applyBorder="1" applyAlignment="1">
      <alignment horizontal="right" vertical="center"/>
    </xf>
    <xf numFmtId="172" fontId="4" fillId="0" borderId="13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72" fontId="4" fillId="0" borderId="18" xfId="0" applyNumberFormat="1" applyFont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4" fillId="0" borderId="18" xfId="0" applyNumberFormat="1" applyFont="1" applyBorder="1" applyAlignment="1">
      <alignment horizontal="right" vertical="center"/>
    </xf>
    <xf numFmtId="173" fontId="1" fillId="0" borderId="18" xfId="0" applyNumberFormat="1" applyFont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1" fontId="0" fillId="0" borderId="19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175" fontId="2" fillId="33" borderId="21" xfId="60" applyNumberFormat="1" applyFont="1" applyFill="1" applyBorder="1" applyAlignment="1">
      <alignment horizontal="right" vertical="center"/>
    </xf>
    <xf numFmtId="173" fontId="1" fillId="0" borderId="19" xfId="0" applyNumberFormat="1" applyFont="1" applyBorder="1" applyAlignment="1">
      <alignment horizontal="right" vertical="center"/>
    </xf>
    <xf numFmtId="173" fontId="4" fillId="0" borderId="19" xfId="0" applyNumberFormat="1" applyFont="1" applyBorder="1" applyAlignment="1">
      <alignment horizontal="right" vertical="center"/>
    </xf>
    <xf numFmtId="173" fontId="4" fillId="0" borderId="20" xfId="0" applyNumberFormat="1" applyFont="1" applyBorder="1" applyAlignment="1">
      <alignment horizontal="right" vertical="center"/>
    </xf>
    <xf numFmtId="173" fontId="1" fillId="0" borderId="20" xfId="0" applyNumberFormat="1" applyFont="1" applyBorder="1" applyAlignment="1">
      <alignment horizontal="right" vertical="center"/>
    </xf>
    <xf numFmtId="172" fontId="1" fillId="0" borderId="19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73" fontId="2" fillId="0" borderId="29" xfId="0" applyNumberFormat="1" applyFont="1" applyBorder="1" applyAlignment="1">
      <alignment horizontal="right" vertical="center"/>
    </xf>
    <xf numFmtId="173" fontId="2" fillId="0" borderId="30" xfId="0" applyNumberFormat="1" applyFont="1" applyBorder="1" applyAlignment="1">
      <alignment horizontal="right" vertical="center"/>
    </xf>
    <xf numFmtId="173" fontId="2" fillId="0" borderId="23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3" fontId="2" fillId="0" borderId="12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right" vertical="center"/>
    </xf>
    <xf numFmtId="173" fontId="2" fillId="0" borderId="21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173" fontId="2" fillId="0" borderId="28" xfId="0" applyNumberFormat="1" applyFont="1" applyBorder="1" applyAlignment="1">
      <alignment horizontal="right" vertical="center"/>
    </xf>
    <xf numFmtId="1" fontId="1" fillId="0" borderId="25" xfId="0" applyNumberFormat="1" applyFont="1" applyBorder="1" applyAlignment="1">
      <alignment horizontal="right" vertical="center"/>
    </xf>
    <xf numFmtId="1" fontId="2" fillId="0" borderId="32" xfId="0" applyNumberFormat="1" applyFont="1" applyBorder="1" applyAlignment="1">
      <alignment horizontal="right" vertical="center"/>
    </xf>
    <xf numFmtId="172" fontId="1" fillId="0" borderId="3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2" fillId="0" borderId="33" xfId="0" applyNumberFormat="1" applyFont="1" applyBorder="1" applyAlignment="1">
      <alignment horizontal="right" vertical="center"/>
    </xf>
    <xf numFmtId="173" fontId="1" fillId="0" borderId="16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2" fontId="2" fillId="33" borderId="33" xfId="0" applyNumberFormat="1" applyFont="1" applyFill="1" applyBorder="1" applyAlignment="1">
      <alignment horizontal="right" vertical="center"/>
    </xf>
    <xf numFmtId="172" fontId="1" fillId="0" borderId="34" xfId="0" applyNumberFormat="1" applyFont="1" applyBorder="1" applyAlignment="1">
      <alignment horizontal="right" vertical="center"/>
    </xf>
    <xf numFmtId="172" fontId="4" fillId="0" borderId="33" xfId="0" applyNumberFormat="1" applyFont="1" applyBorder="1" applyAlignment="1">
      <alignment horizontal="right" vertical="center"/>
    </xf>
    <xf numFmtId="1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9.375" style="0" customWidth="1"/>
    <col min="2" max="2" width="22.00390625" style="0" customWidth="1"/>
    <col min="3" max="3" width="4.125" style="0" customWidth="1"/>
    <col min="4" max="5" width="5.875" style="0" hidden="1" customWidth="1"/>
    <col min="6" max="6" width="11.875" style="0" customWidth="1"/>
    <col min="7" max="7" width="11.25390625" style="0" customWidth="1"/>
    <col min="8" max="8" width="12.00390625" style="0" customWidth="1"/>
    <col min="9" max="9" width="11.75390625" style="0" bestFit="1" customWidth="1"/>
    <col min="11" max="11" width="12.125" style="0" customWidth="1"/>
  </cols>
  <sheetData>
    <row r="1" spans="7:11" ht="12.75">
      <c r="G1" s="129" t="s">
        <v>48</v>
      </c>
      <c r="H1" s="129"/>
      <c r="I1" s="129"/>
      <c r="J1" s="129"/>
      <c r="K1" s="129"/>
    </row>
    <row r="2" spans="1:11" ht="12.75">
      <c r="A2" s="1"/>
      <c r="B2" s="2"/>
      <c r="C2" s="2"/>
      <c r="D2" s="2"/>
      <c r="E2" s="2"/>
      <c r="F2" s="2"/>
      <c r="G2" s="130"/>
      <c r="H2" s="130"/>
      <c r="I2" s="130"/>
      <c r="J2" s="130"/>
      <c r="K2" s="130"/>
    </row>
    <row r="3" spans="1:11" ht="33.75" customHeight="1">
      <c r="A3" s="1"/>
      <c r="B3" s="2"/>
      <c r="C3" s="2"/>
      <c r="D3" s="2"/>
      <c r="E3" s="2"/>
      <c r="F3" s="2"/>
      <c r="G3" s="97" t="s">
        <v>60</v>
      </c>
      <c r="H3" s="97"/>
      <c r="I3" s="97"/>
      <c r="J3" s="97"/>
      <c r="K3" s="97"/>
    </row>
    <row r="4" spans="1:11" ht="39.75" customHeight="1">
      <c r="A4" s="1"/>
      <c r="B4" s="2"/>
      <c r="C4" s="2"/>
      <c r="D4" s="2"/>
      <c r="E4" s="2"/>
      <c r="F4" s="2"/>
      <c r="G4" s="97" t="s">
        <v>59</v>
      </c>
      <c r="H4" s="97"/>
      <c r="I4" s="97"/>
      <c r="J4" s="97"/>
      <c r="K4" s="97"/>
    </row>
    <row r="5" spans="1:7" ht="12.75">
      <c r="A5" s="1"/>
      <c r="B5" s="2"/>
      <c r="C5" s="2"/>
      <c r="D5" s="2"/>
      <c r="E5" s="2"/>
      <c r="F5" s="2"/>
      <c r="G5" s="18"/>
    </row>
    <row r="6" spans="1:7" ht="12.75">
      <c r="A6" s="1"/>
      <c r="B6" s="2"/>
      <c r="C6" s="2"/>
      <c r="D6" s="2"/>
      <c r="E6" s="2"/>
      <c r="F6" s="2"/>
      <c r="G6" s="18"/>
    </row>
    <row r="7" spans="1:11" ht="12.75">
      <c r="A7" s="1"/>
      <c r="B7" s="2"/>
      <c r="C7" s="2"/>
      <c r="D7" s="2"/>
      <c r="E7" s="2"/>
      <c r="F7" s="2"/>
      <c r="G7" s="128" t="s">
        <v>61</v>
      </c>
      <c r="H7" s="128"/>
      <c r="I7" s="128"/>
      <c r="J7" s="128"/>
      <c r="K7" s="128"/>
    </row>
    <row r="8" spans="1:7" ht="12.75">
      <c r="A8" s="1"/>
      <c r="B8" s="2"/>
      <c r="C8" s="2"/>
      <c r="D8" s="2"/>
      <c r="E8" s="2"/>
      <c r="F8" s="2"/>
      <c r="G8" s="2"/>
    </row>
    <row r="9" spans="1:7" ht="54" customHeight="1">
      <c r="A9" s="98" t="s">
        <v>52</v>
      </c>
      <c r="B9" s="98"/>
      <c r="C9" s="98"/>
      <c r="D9" s="98"/>
      <c r="E9" s="98"/>
      <c r="F9" s="98"/>
      <c r="G9" s="98"/>
    </row>
    <row r="10" spans="1:9" ht="13.5" thickBot="1">
      <c r="A10" s="1"/>
      <c r="B10" s="1"/>
      <c r="C10" s="1"/>
      <c r="D10" s="1"/>
      <c r="E10" s="1"/>
      <c r="F10" s="1"/>
      <c r="G10" s="1"/>
      <c r="I10" t="s">
        <v>49</v>
      </c>
    </row>
    <row r="11" spans="1:11" ht="25.5" customHeight="1">
      <c r="A11" s="99" t="s">
        <v>0</v>
      </c>
      <c r="B11" s="101" t="s">
        <v>1</v>
      </c>
      <c r="C11" s="102"/>
      <c r="D11" s="102"/>
      <c r="E11" s="103"/>
      <c r="F11" s="91" t="s">
        <v>51</v>
      </c>
      <c r="G11" s="95" t="s">
        <v>57</v>
      </c>
      <c r="H11" s="93" t="s">
        <v>50</v>
      </c>
      <c r="I11" s="91" t="s">
        <v>58</v>
      </c>
      <c r="J11" s="89" t="s">
        <v>4</v>
      </c>
      <c r="K11" s="91" t="s">
        <v>47</v>
      </c>
    </row>
    <row r="12" spans="1:11" ht="34.5" customHeight="1" thickBot="1">
      <c r="A12" s="100"/>
      <c r="B12" s="104"/>
      <c r="C12" s="105"/>
      <c r="D12" s="105"/>
      <c r="E12" s="106"/>
      <c r="F12" s="92"/>
      <c r="G12" s="96"/>
      <c r="H12" s="94"/>
      <c r="I12" s="92"/>
      <c r="J12" s="90"/>
      <c r="K12" s="92"/>
    </row>
    <row r="13" spans="1:11" s="3" customFormat="1" ht="40.5" customHeight="1">
      <c r="A13" s="25" t="s">
        <v>7</v>
      </c>
      <c r="B13" s="123" t="s">
        <v>8</v>
      </c>
      <c r="C13" s="124"/>
      <c r="D13" s="124"/>
      <c r="E13" s="131"/>
      <c r="F13" s="88">
        <f>F14-F17</f>
        <v>0</v>
      </c>
      <c r="G13" s="44">
        <f>G14-G16</f>
        <v>4250</v>
      </c>
      <c r="H13" s="54">
        <f>H14-H16</f>
        <v>527.5</v>
      </c>
      <c r="I13" s="88">
        <f>I14-I17</f>
        <v>0</v>
      </c>
      <c r="J13" s="39">
        <f>I13/H13*100</f>
        <v>0</v>
      </c>
      <c r="K13" s="24">
        <f>H13-I13</f>
        <v>527.5</v>
      </c>
    </row>
    <row r="14" spans="1:11" s="5" customFormat="1" ht="24">
      <c r="A14" s="26" t="s">
        <v>9</v>
      </c>
      <c r="B14" s="110" t="s">
        <v>10</v>
      </c>
      <c r="C14" s="116"/>
      <c r="D14" s="116"/>
      <c r="E14" s="109"/>
      <c r="F14" s="16">
        <f>F15</f>
        <v>0</v>
      </c>
      <c r="G14" s="45">
        <f>G15</f>
        <v>12000</v>
      </c>
      <c r="H14" s="55">
        <f>H15</f>
        <v>12000</v>
      </c>
      <c r="I14" s="87">
        <f>I15</f>
        <v>0</v>
      </c>
      <c r="J14" s="66">
        <f>J15+J16</f>
        <v>0</v>
      </c>
      <c r="K14" s="4">
        <f>K15+K16</f>
        <v>0</v>
      </c>
    </row>
    <row r="15" spans="1:11" s="7" customFormat="1" ht="29.25" customHeight="1">
      <c r="A15" s="27" t="s">
        <v>11</v>
      </c>
      <c r="B15" s="107" t="s">
        <v>12</v>
      </c>
      <c r="C15" s="108"/>
      <c r="D15" s="108"/>
      <c r="E15" s="109"/>
      <c r="F15" s="6"/>
      <c r="G15" s="46">
        <v>12000</v>
      </c>
      <c r="H15" s="56">
        <v>12000</v>
      </c>
      <c r="I15" s="6"/>
      <c r="J15" s="52"/>
      <c r="K15" s="6"/>
    </row>
    <row r="16" spans="1:11" ht="36">
      <c r="A16" s="26" t="s">
        <v>13</v>
      </c>
      <c r="B16" s="110" t="s">
        <v>14</v>
      </c>
      <c r="C16" s="111"/>
      <c r="D16" s="111"/>
      <c r="E16" s="109"/>
      <c r="F16" s="8">
        <f>F17</f>
        <v>0</v>
      </c>
      <c r="G16" s="45">
        <f>G17</f>
        <v>7750</v>
      </c>
      <c r="H16" s="55">
        <f>H17</f>
        <v>11472.5</v>
      </c>
      <c r="I16" s="8">
        <f>I17</f>
        <v>0</v>
      </c>
      <c r="J16" s="52"/>
      <c r="K16" s="6"/>
    </row>
    <row r="17" spans="1:11" s="5" customFormat="1" ht="29.25" customHeight="1" thickBot="1">
      <c r="A17" s="27" t="s">
        <v>15</v>
      </c>
      <c r="B17" s="126" t="s">
        <v>16</v>
      </c>
      <c r="C17" s="127"/>
      <c r="D17" s="127"/>
      <c r="E17" s="119"/>
      <c r="F17" s="8"/>
      <c r="G17" s="84">
        <v>7750</v>
      </c>
      <c r="H17" s="86">
        <v>11472.5</v>
      </c>
      <c r="I17" s="8"/>
      <c r="J17" s="39">
        <f>I17/H17*100</f>
        <v>0</v>
      </c>
      <c r="K17" s="24">
        <f>H17-I17</f>
        <v>11472.5</v>
      </c>
    </row>
    <row r="18" spans="1:11" ht="29.25" customHeight="1">
      <c r="A18" s="25" t="s">
        <v>17</v>
      </c>
      <c r="B18" s="123" t="s">
        <v>18</v>
      </c>
      <c r="C18" s="124"/>
      <c r="D18" s="124"/>
      <c r="E18" s="125"/>
      <c r="F18" s="83">
        <f>F19</f>
        <v>0</v>
      </c>
      <c r="G18" s="85">
        <f>G19-G21</f>
        <v>0</v>
      </c>
      <c r="H18" s="85">
        <f>H19-H21</f>
        <v>0</v>
      </c>
      <c r="I18" s="52">
        <f>I19</f>
        <v>0</v>
      </c>
      <c r="J18" s="52"/>
      <c r="K18" s="6"/>
    </row>
    <row r="19" spans="1:11" ht="41.25" customHeight="1">
      <c r="A19" s="26" t="s">
        <v>19</v>
      </c>
      <c r="B19" s="110" t="s">
        <v>20</v>
      </c>
      <c r="C19" s="116"/>
      <c r="D19" s="116"/>
      <c r="E19" s="109"/>
      <c r="F19" s="10">
        <f>F20</f>
        <v>0</v>
      </c>
      <c r="G19" s="45">
        <f>G20</f>
        <v>0</v>
      </c>
      <c r="H19" s="53">
        <f>H20</f>
        <v>0</v>
      </c>
      <c r="I19" s="10">
        <f>I20</f>
        <v>0</v>
      </c>
      <c r="J19" s="52"/>
      <c r="K19" s="6"/>
    </row>
    <row r="20" spans="1:11" ht="36.75" customHeight="1">
      <c r="A20" s="27" t="s">
        <v>21</v>
      </c>
      <c r="B20" s="107" t="s">
        <v>22</v>
      </c>
      <c r="C20" s="108"/>
      <c r="D20" s="108"/>
      <c r="E20" s="109"/>
      <c r="F20" s="11"/>
      <c r="G20" s="46">
        <v>0</v>
      </c>
      <c r="H20" s="57">
        <v>0</v>
      </c>
      <c r="I20" s="11"/>
      <c r="J20" s="77"/>
      <c r="K20" s="80"/>
    </row>
    <row r="21" spans="1:11" s="3" customFormat="1" ht="36" customHeight="1">
      <c r="A21" s="26" t="s">
        <v>23</v>
      </c>
      <c r="B21" s="110" t="s">
        <v>24</v>
      </c>
      <c r="C21" s="111"/>
      <c r="D21" s="111"/>
      <c r="E21" s="109"/>
      <c r="F21" s="67">
        <f aca="true" t="shared" si="0" ref="F21:K21">F22</f>
        <v>0</v>
      </c>
      <c r="G21" s="45">
        <f t="shared" si="0"/>
        <v>0</v>
      </c>
      <c r="H21" s="53">
        <f t="shared" si="0"/>
        <v>0</v>
      </c>
      <c r="I21" s="67">
        <f t="shared" si="0"/>
        <v>0</v>
      </c>
      <c r="J21" s="78">
        <f t="shared" si="0"/>
        <v>0</v>
      </c>
      <c r="K21" s="81">
        <f t="shared" si="0"/>
        <v>0</v>
      </c>
    </row>
    <row r="22" spans="1:11" s="5" customFormat="1" ht="46.5" customHeight="1" thickBot="1">
      <c r="A22" s="27" t="s">
        <v>25</v>
      </c>
      <c r="B22" s="107" t="s">
        <v>26</v>
      </c>
      <c r="C22" s="108"/>
      <c r="D22" s="108"/>
      <c r="E22" s="109"/>
      <c r="F22" s="12">
        <f>F23</f>
        <v>0</v>
      </c>
      <c r="G22" s="46">
        <v>0</v>
      </c>
      <c r="H22" s="57">
        <v>0</v>
      </c>
      <c r="I22" s="12">
        <f>I23</f>
        <v>0</v>
      </c>
      <c r="J22" s="66">
        <f>J23</f>
        <v>0</v>
      </c>
      <c r="K22" s="4">
        <f>K23</f>
        <v>0</v>
      </c>
    </row>
    <row r="23" spans="1:11" ht="33.75" customHeight="1" hidden="1" thickBot="1">
      <c r="A23" s="28" t="s">
        <v>23</v>
      </c>
      <c r="B23" s="42" t="s">
        <v>24</v>
      </c>
      <c r="C23" s="13"/>
      <c r="D23" s="14"/>
      <c r="E23" s="14"/>
      <c r="F23" s="10"/>
      <c r="G23" s="47">
        <f>SUM(G24)</f>
        <v>425</v>
      </c>
      <c r="H23" s="58"/>
      <c r="I23" s="10"/>
      <c r="J23" s="52"/>
      <c r="K23" s="6"/>
    </row>
    <row r="24" spans="1:11" ht="42" customHeight="1" hidden="1" thickBot="1">
      <c r="A24" s="29" t="s">
        <v>25</v>
      </c>
      <c r="B24" s="42" t="s">
        <v>26</v>
      </c>
      <c r="C24" s="15"/>
      <c r="D24" s="15"/>
      <c r="E24" s="43"/>
      <c r="F24" s="11"/>
      <c r="G24" s="48">
        <v>425</v>
      </c>
      <c r="H24" s="59"/>
      <c r="I24" s="11"/>
      <c r="J24" s="77"/>
      <c r="K24" s="80"/>
    </row>
    <row r="25" spans="1:11" ht="30.75" customHeight="1" thickBot="1">
      <c r="A25" s="30" t="s">
        <v>27</v>
      </c>
      <c r="B25" s="134" t="s">
        <v>28</v>
      </c>
      <c r="C25" s="135"/>
      <c r="D25" s="135"/>
      <c r="E25" s="136"/>
      <c r="F25" s="19">
        <f>F30-F26</f>
        <v>-10013.026069999993</v>
      </c>
      <c r="G25" s="49">
        <f>G30-G26</f>
        <v>3750</v>
      </c>
      <c r="H25" s="60">
        <f>H30-H26</f>
        <v>12132.562999999995</v>
      </c>
      <c r="I25" s="19">
        <f>I30-I26</f>
        <v>-1120.752999999997</v>
      </c>
      <c r="J25" s="79">
        <f>I25/H25*100</f>
        <v>-9.237561758385244</v>
      </c>
      <c r="K25" s="82">
        <f>H25-I25</f>
        <v>13253.315999999992</v>
      </c>
    </row>
    <row r="26" spans="1:11" ht="32.25" customHeight="1">
      <c r="A26" s="26" t="s">
        <v>2</v>
      </c>
      <c r="B26" s="132" t="s">
        <v>29</v>
      </c>
      <c r="C26" s="133"/>
      <c r="D26" s="133"/>
      <c r="E26" s="125"/>
      <c r="F26" s="20">
        <f aca="true" t="shared" si="1" ref="F26:I28">F27</f>
        <v>230121.98869</v>
      </c>
      <c r="G26" s="45">
        <v>140795.261</v>
      </c>
      <c r="H26" s="55">
        <f t="shared" si="1"/>
        <v>193330.758</v>
      </c>
      <c r="I26" s="20">
        <f t="shared" si="1"/>
        <v>185983.056</v>
      </c>
      <c r="J26" s="38">
        <f>J27</f>
        <v>96.1994138563301</v>
      </c>
      <c r="K26" s="20">
        <f>K27</f>
        <v>7347.70199999999</v>
      </c>
    </row>
    <row r="27" spans="1:11" ht="34.5" customHeight="1">
      <c r="A27" s="26" t="s">
        <v>30</v>
      </c>
      <c r="B27" s="110" t="s">
        <v>31</v>
      </c>
      <c r="C27" s="111"/>
      <c r="D27" s="111"/>
      <c r="E27" s="109"/>
      <c r="F27" s="20">
        <f t="shared" si="1"/>
        <v>230121.98869</v>
      </c>
      <c r="G27" s="45">
        <v>140795.261</v>
      </c>
      <c r="H27" s="55">
        <f t="shared" si="1"/>
        <v>193330.758</v>
      </c>
      <c r="I27" s="20">
        <f t="shared" si="1"/>
        <v>185983.056</v>
      </c>
      <c r="J27" s="39">
        <f>J28</f>
        <v>96.1994138563301</v>
      </c>
      <c r="K27" s="24">
        <f>K28</f>
        <v>7347.70199999999</v>
      </c>
    </row>
    <row r="28" spans="1:11" ht="43.5" customHeight="1">
      <c r="A28" s="26" t="s">
        <v>32</v>
      </c>
      <c r="B28" s="110" t="s">
        <v>33</v>
      </c>
      <c r="C28" s="111"/>
      <c r="D28" s="111"/>
      <c r="E28" s="109"/>
      <c r="F28" s="20">
        <f t="shared" si="1"/>
        <v>230121.98869</v>
      </c>
      <c r="G28" s="45">
        <v>140795.261</v>
      </c>
      <c r="H28" s="55">
        <f t="shared" si="1"/>
        <v>193330.758</v>
      </c>
      <c r="I28" s="20">
        <f t="shared" si="1"/>
        <v>185983.056</v>
      </c>
      <c r="J28" s="39">
        <f>I28/H28*100</f>
        <v>96.1994138563301</v>
      </c>
      <c r="K28" s="24">
        <f>H28-I28</f>
        <v>7347.70199999999</v>
      </c>
    </row>
    <row r="29" spans="1:11" s="3" customFormat="1" ht="26.25" customHeight="1">
      <c r="A29" s="28" t="s">
        <v>34</v>
      </c>
      <c r="B29" s="113" t="s">
        <v>35</v>
      </c>
      <c r="C29" s="114"/>
      <c r="D29" s="114"/>
      <c r="E29" s="109"/>
      <c r="F29" s="24">
        <v>230121.98869</v>
      </c>
      <c r="G29" s="50">
        <v>140795.261</v>
      </c>
      <c r="H29" s="61">
        <v>193330.758</v>
      </c>
      <c r="I29" s="24">
        <v>185983.056</v>
      </c>
      <c r="J29" s="39">
        <f>I29/H29*100</f>
        <v>96.1994138563301</v>
      </c>
      <c r="K29" s="24">
        <f>H29-I29</f>
        <v>7347.70199999999</v>
      </c>
    </row>
    <row r="30" spans="1:11" s="5" customFormat="1" ht="18" customHeight="1">
      <c r="A30" s="31" t="s">
        <v>3</v>
      </c>
      <c r="B30" s="110" t="s">
        <v>36</v>
      </c>
      <c r="C30" s="116"/>
      <c r="D30" s="116"/>
      <c r="E30" s="109"/>
      <c r="F30" s="22">
        <f>F31</f>
        <v>220108.96262</v>
      </c>
      <c r="G30" s="51">
        <v>144545.261</v>
      </c>
      <c r="H30" s="62">
        <f>H31</f>
        <v>205463.321</v>
      </c>
      <c r="I30" s="22">
        <f>I31</f>
        <v>184862.303</v>
      </c>
      <c r="J30" s="38">
        <f>J31</f>
        <v>89.97338410586677</v>
      </c>
      <c r="K30" s="20">
        <f>K31</f>
        <v>20601.017999999982</v>
      </c>
    </row>
    <row r="31" spans="1:11" ht="30" customHeight="1">
      <c r="A31" s="32" t="s">
        <v>37</v>
      </c>
      <c r="B31" s="110" t="s">
        <v>38</v>
      </c>
      <c r="C31" s="111"/>
      <c r="D31" s="111"/>
      <c r="E31" s="109"/>
      <c r="F31" s="23">
        <f aca="true" t="shared" si="2" ref="F31:I32">F32</f>
        <v>220108.96262</v>
      </c>
      <c r="G31" s="51">
        <v>144545.261</v>
      </c>
      <c r="H31" s="63">
        <f t="shared" si="2"/>
        <v>205463.321</v>
      </c>
      <c r="I31" s="23">
        <f t="shared" si="2"/>
        <v>184862.303</v>
      </c>
      <c r="J31" s="39">
        <f>I31/H31*100</f>
        <v>89.97338410586677</v>
      </c>
      <c r="K31" s="24">
        <f>H31-I31</f>
        <v>20601.017999999982</v>
      </c>
    </row>
    <row r="32" spans="1:11" s="5" customFormat="1" ht="26.25" customHeight="1">
      <c r="A32" s="32" t="s">
        <v>39</v>
      </c>
      <c r="B32" s="110" t="s">
        <v>40</v>
      </c>
      <c r="C32" s="111"/>
      <c r="D32" s="111"/>
      <c r="E32" s="109"/>
      <c r="F32" s="23">
        <f>F33</f>
        <v>220108.96262</v>
      </c>
      <c r="G32" s="51">
        <v>144545.261</v>
      </c>
      <c r="H32" s="63">
        <f t="shared" si="2"/>
        <v>205463.321</v>
      </c>
      <c r="I32" s="23">
        <f>I33</f>
        <v>184862.303</v>
      </c>
      <c r="J32" s="40">
        <f>J33</f>
        <v>89.97338410586677</v>
      </c>
      <c r="K32" s="22">
        <f>K33</f>
        <v>20601.017999999982</v>
      </c>
    </row>
    <row r="33" spans="1:11" ht="29.25" customHeight="1">
      <c r="A33" s="29" t="s">
        <v>41</v>
      </c>
      <c r="B33" s="113" t="s">
        <v>42</v>
      </c>
      <c r="C33" s="114"/>
      <c r="D33" s="114"/>
      <c r="E33" s="109"/>
      <c r="F33" s="21">
        <v>220108.96262</v>
      </c>
      <c r="G33" s="51">
        <v>144545.261</v>
      </c>
      <c r="H33" s="64">
        <v>205463.321</v>
      </c>
      <c r="I33" s="21">
        <v>184862.303</v>
      </c>
      <c r="J33" s="39">
        <f>I33/H33*100</f>
        <v>89.97338410586677</v>
      </c>
      <c r="K33" s="24">
        <f>H33-I33</f>
        <v>20601.017999999982</v>
      </c>
    </row>
    <row r="34" spans="1:11" ht="29.25" customHeight="1">
      <c r="A34" s="33" t="s">
        <v>43</v>
      </c>
      <c r="B34" s="112" t="s">
        <v>53</v>
      </c>
      <c r="C34" s="111"/>
      <c r="D34" s="111"/>
      <c r="E34" s="109"/>
      <c r="F34" s="17"/>
      <c r="G34" s="50">
        <f>G35</f>
        <v>0</v>
      </c>
      <c r="H34" s="65">
        <f>H35</f>
        <v>0</v>
      </c>
      <c r="I34" s="17"/>
      <c r="J34" s="41"/>
      <c r="K34" s="21"/>
    </row>
    <row r="35" spans="1:11" ht="40.5" customHeight="1">
      <c r="A35" s="34" t="s">
        <v>44</v>
      </c>
      <c r="B35" s="113" t="s">
        <v>54</v>
      </c>
      <c r="C35" s="114"/>
      <c r="D35" s="114"/>
      <c r="E35" s="115"/>
      <c r="F35" s="17"/>
      <c r="G35" s="50">
        <f>G36</f>
        <v>0</v>
      </c>
      <c r="H35" s="65">
        <f>H36</f>
        <v>0</v>
      </c>
      <c r="I35" s="17"/>
      <c r="J35" s="41"/>
      <c r="K35" s="21"/>
    </row>
    <row r="36" spans="1:11" ht="81" customHeight="1">
      <c r="A36" s="35" t="s">
        <v>45</v>
      </c>
      <c r="B36" s="113" t="s">
        <v>55</v>
      </c>
      <c r="C36" s="114"/>
      <c r="D36" s="114"/>
      <c r="E36" s="115"/>
      <c r="F36" s="17"/>
      <c r="G36" s="50"/>
      <c r="H36" s="65"/>
      <c r="I36" s="17"/>
      <c r="J36" s="41"/>
      <c r="K36" s="21"/>
    </row>
    <row r="37" spans="1:11" ht="77.25" customHeight="1">
      <c r="A37" s="35" t="s">
        <v>46</v>
      </c>
      <c r="B37" s="113" t="s">
        <v>56</v>
      </c>
      <c r="C37" s="114"/>
      <c r="D37" s="114"/>
      <c r="E37" s="115"/>
      <c r="F37" s="17"/>
      <c r="G37" s="50"/>
      <c r="H37" s="65"/>
      <c r="I37" s="17"/>
      <c r="J37" s="41"/>
      <c r="K37" s="21"/>
    </row>
    <row r="38" spans="1:11" ht="27" customHeight="1" thickBot="1">
      <c r="A38" s="36" t="s">
        <v>6</v>
      </c>
      <c r="B38" s="117"/>
      <c r="C38" s="118"/>
      <c r="D38" s="118"/>
      <c r="E38" s="119"/>
      <c r="F38" s="68">
        <f>F13+F18+F25</f>
        <v>-10013.026069999993</v>
      </c>
      <c r="G38" s="69">
        <f>G13+G18+G25-G34</f>
        <v>8000</v>
      </c>
      <c r="H38" s="70">
        <f>H13+H18+H25-H34</f>
        <v>12660.062999999995</v>
      </c>
      <c r="I38" s="68">
        <f>I13+I18+I25</f>
        <v>-1120.752999999997</v>
      </c>
      <c r="J38" s="71">
        <f>I38/H38*100</f>
        <v>-8.852665267147545</v>
      </c>
      <c r="K38" s="72">
        <f>H38-I38</f>
        <v>13780.815999999992</v>
      </c>
    </row>
    <row r="39" spans="1:11" ht="27.75" customHeight="1" thickBot="1">
      <c r="A39" s="37" t="s">
        <v>5</v>
      </c>
      <c r="B39" s="120"/>
      <c r="C39" s="121"/>
      <c r="D39" s="121"/>
      <c r="E39" s="122"/>
      <c r="F39" s="73">
        <f>230121.98869-10013.02607</f>
        <v>220108.96262</v>
      </c>
      <c r="G39" s="76">
        <f>128795.26+8000</f>
        <v>136795.26</v>
      </c>
      <c r="H39" s="74">
        <f>181330.758+8000</f>
        <v>189330.758</v>
      </c>
      <c r="I39" s="73">
        <f>185983.056-1120.753</f>
        <v>184862.303</v>
      </c>
      <c r="J39" s="75">
        <f>I39/H39*100</f>
        <v>97.63986842539342</v>
      </c>
      <c r="K39" s="73">
        <f>H39-I39</f>
        <v>4468.454999999987</v>
      </c>
    </row>
    <row r="40" ht="12.75">
      <c r="G40" s="9"/>
    </row>
  </sheetData>
  <sheetProtection/>
  <mergeCells count="39">
    <mergeCell ref="G7:K7"/>
    <mergeCell ref="G1:K1"/>
    <mergeCell ref="G2:K2"/>
    <mergeCell ref="B13:E13"/>
    <mergeCell ref="B36:E36"/>
    <mergeCell ref="B37:E37"/>
    <mergeCell ref="B14:E14"/>
    <mergeCell ref="B27:E27"/>
    <mergeCell ref="B26:E26"/>
    <mergeCell ref="B25:E25"/>
    <mergeCell ref="B38:E38"/>
    <mergeCell ref="B39:E39"/>
    <mergeCell ref="F11:F12"/>
    <mergeCell ref="B19:E19"/>
    <mergeCell ref="B18:E18"/>
    <mergeCell ref="B17:E17"/>
    <mergeCell ref="B16:E16"/>
    <mergeCell ref="B29:E29"/>
    <mergeCell ref="B28:E28"/>
    <mergeCell ref="B15:E15"/>
    <mergeCell ref="B22:E22"/>
    <mergeCell ref="B21:E21"/>
    <mergeCell ref="B20:E20"/>
    <mergeCell ref="B34:E34"/>
    <mergeCell ref="B35:E35"/>
    <mergeCell ref="B33:E33"/>
    <mergeCell ref="B32:E32"/>
    <mergeCell ref="B31:E31"/>
    <mergeCell ref="B30:E30"/>
    <mergeCell ref="J11:J12"/>
    <mergeCell ref="K11:K12"/>
    <mergeCell ref="I11:I12"/>
    <mergeCell ref="H11:H12"/>
    <mergeCell ref="G11:G12"/>
    <mergeCell ref="G3:K3"/>
    <mergeCell ref="G4:K4"/>
    <mergeCell ref="A9:G9"/>
    <mergeCell ref="A11:A12"/>
    <mergeCell ref="B11:E12"/>
  </mergeCells>
  <printOptions/>
  <pageMargins left="0.57" right="0.25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Пользователь</cp:lastModifiedBy>
  <cp:lastPrinted>2024-03-27T07:04:36Z</cp:lastPrinted>
  <dcterms:created xsi:type="dcterms:W3CDTF">2005-12-12T08:15:16Z</dcterms:created>
  <dcterms:modified xsi:type="dcterms:W3CDTF">2024-06-04T12:58:11Z</dcterms:modified>
  <cp:category/>
  <cp:version/>
  <cp:contentType/>
  <cp:contentStatus/>
</cp:coreProperties>
</file>