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'Лист1'!$A$1:$J$39</definedName>
  </definedNames>
  <calcPr fullCalcOnLoad="1"/>
</workbook>
</file>

<file path=xl/sharedStrings.xml><?xml version="1.0" encoding="utf-8"?>
<sst xmlns="http://schemas.openxmlformats.org/spreadsheetml/2006/main" count="65" uniqueCount="61">
  <si>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</si>
  <si>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</si>
  <si>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</si>
  <si>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</si>
  <si>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 xml:space="preserve">% исполнения </t>
  </si>
  <si>
    <t>Всего  доходов с  учетом источников</t>
  </si>
  <si>
    <t>Итого источников  финансирования дефицита бюджета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</si>
  <si>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</si>
  <si>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</si>
  <si>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</si>
  <si>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</si>
  <si>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поселения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</si>
  <si>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</si>
  <si>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</si>
  <si>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</si>
  <si>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бюджетом поселения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</si>
  <si>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</si>
  <si>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</si>
  <si>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</si>
  <si>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</si>
  <si>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</si>
  <si>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</si>
  <si>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</si>
  <si>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</si>
  <si>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</si>
  <si>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</si>
  <si>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000 01 03 00 00 10 0000 810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</si>
  <si>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</si>
  <si>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</si>
  <si>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</si>
  <si>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</si>
  <si>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</si>
  <si>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</si>
  <si>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</si>
  <si>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бюджета поселения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</si>
  <si>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</si>
  <si>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</si>
  <si>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</si>
  <si>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</si>
  <si>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</si>
  <si>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</si>
  <si>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поселения</t>
  </si>
  <si>
    <t>000 01 05 02 01 10 0000 610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</si>
  <si>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</si>
  <si>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</si>
  <si>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</si>
  <si>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</si>
  <si>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Отклонение от  годового плана  тыс.руб.</t>
  </si>
  <si>
    <t xml:space="preserve">                               Приложение № 2</t>
  </si>
  <si>
    <t>Ед.изм. Тыс.руб.</t>
  </si>
  <si>
    <t xml:space="preserve"> 000 01 06 00 00 00 0000 000</t>
  </si>
  <si>
    <t xml:space="preserve">  000 01 06 04 00 00 0000 000</t>
  </si>
  <si>
    <t xml:space="preserve">    000 01 06 04 00 00 0000 800</t>
  </si>
  <si>
    <t xml:space="preserve">   000 01 06 04 00 10 0000 810</t>
  </si>
  <si>
    <t>Исполнение по источникам финансирования дефицита бюджета городского поселения "Вельское" Вельского муниципального района Архангельской области за 2024 год.</t>
  </si>
  <si>
    <t>План на 2024 год, тыс.руб.</t>
  </si>
  <si>
    <t>Уточненный план на  2024г. тыс.руб.</t>
  </si>
  <si>
    <t>Исполнение на 01.04.2024г тыс.руб.</t>
  </si>
  <si>
    <t xml:space="preserve"> "Об информации об исполнении бюджета городского поселения "Вельское" Вельского муниципального района Архангельской области за 1 квартал 2024 г.</t>
  </si>
  <si>
    <t xml:space="preserve">к решению Совета депутатов городского поселения "Вельское" Вельского муниципального района  Архангельской области </t>
  </si>
  <si>
    <t>от 04.06.2024г. № 214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</si>
</sst>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33" borderId="13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1" fillId="33" borderId="17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1" fillId="0" borderId="16" xfId="0" applyNumberFormat="1" applyFont="1" applyBorder="1" applyAlignment="1">
      <alignment horizontal="left" vertical="center"/>
    </xf>
    <xf numFmtId="1" fontId="2" fillId="0" borderId="20" xfId="0" applyNumberFormat="1" applyFont="1" applyBorder="1" applyAlignment="1">
      <alignment horizontal="right" vertical="center"/>
    </xf>
    <xf numFmtId="172" fontId="4" fillId="0" borderId="21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1" fontId="0" fillId="0" borderId="18" xfId="0" applyNumberFormat="1" applyFont="1" applyBorder="1" applyAlignment="1">
      <alignment horizontal="right" vertical="center"/>
    </xf>
    <xf numFmtId="1" fontId="0" fillId="0" borderId="23" xfId="0" applyNumberFormat="1" applyFont="1" applyBorder="1" applyAlignment="1">
      <alignment horizontal="right" vertical="center"/>
    </xf>
    <xf numFmtId="173" fontId="2" fillId="33" borderId="24" xfId="0" applyNumberFormat="1" applyFont="1" applyFill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172" fontId="4" fillId="0" borderId="18" xfId="0" applyNumberFormat="1" applyFont="1" applyBorder="1" applyAlignment="1">
      <alignment horizontal="right" vertical="center"/>
    </xf>
    <xf numFmtId="173" fontId="2" fillId="0" borderId="25" xfId="0" applyNumberFormat="1" applyFont="1" applyBorder="1" applyAlignment="1">
      <alignment horizontal="right" vertical="center"/>
    </xf>
    <xf numFmtId="173" fontId="2" fillId="0" borderId="24" xfId="0" applyNumberFormat="1" applyFont="1" applyBorder="1" applyAlignment="1">
      <alignment horizontal="right" vertical="center"/>
    </xf>
    <xf numFmtId="172" fontId="2" fillId="33" borderId="18" xfId="0" applyNumberFormat="1" applyFont="1" applyFill="1" applyBorder="1" applyAlignment="1">
      <alignment horizontal="right" vertical="center"/>
    </xf>
    <xf numFmtId="173" fontId="2" fillId="33" borderId="26" xfId="0" applyNumberFormat="1" applyFont="1" applyFill="1" applyBorder="1" applyAlignment="1">
      <alignment horizontal="right" vertical="center"/>
    </xf>
    <xf numFmtId="173" fontId="4" fillId="0" borderId="21" xfId="0" applyNumberFormat="1" applyFont="1" applyBorder="1" applyAlignment="1">
      <alignment horizontal="right" vertical="center"/>
    </xf>
    <xf numFmtId="173" fontId="1" fillId="0" borderId="21" xfId="0" applyNumberFormat="1" applyFont="1" applyBorder="1" applyAlignment="1">
      <alignment horizontal="right" vertical="center"/>
    </xf>
    <xf numFmtId="175" fontId="2" fillId="33" borderId="24" xfId="60" applyNumberFormat="1" applyFont="1" applyFill="1" applyBorder="1" applyAlignment="1">
      <alignment horizontal="right" vertical="center"/>
    </xf>
    <xf numFmtId="173" fontId="1" fillId="0" borderId="18" xfId="0" applyNumberFormat="1" applyFont="1" applyBorder="1" applyAlignment="1">
      <alignment horizontal="right" vertical="center"/>
    </xf>
    <xf numFmtId="173" fontId="4" fillId="0" borderId="18" xfId="0" applyNumberFormat="1" applyFont="1" applyBorder="1" applyAlignment="1">
      <alignment horizontal="right" vertical="center"/>
    </xf>
    <xf numFmtId="173" fontId="4" fillId="0" borderId="23" xfId="0" applyNumberFormat="1" applyFont="1" applyBorder="1" applyAlignment="1">
      <alignment horizontal="right" vertical="center"/>
    </xf>
    <xf numFmtId="173" fontId="1" fillId="0" borderId="23" xfId="0" applyNumberFormat="1" applyFont="1" applyBorder="1" applyAlignment="1">
      <alignment horizontal="right" vertical="center"/>
    </xf>
    <xf numFmtId="1" fontId="1" fillId="0" borderId="27" xfId="0" applyNumberFormat="1" applyFont="1" applyBorder="1" applyAlignment="1">
      <alignment horizontal="right" vertical="center"/>
    </xf>
    <xf numFmtId="173" fontId="4" fillId="0" borderId="28" xfId="0" applyNumberFormat="1" applyFont="1" applyBorder="1" applyAlignment="1">
      <alignment horizontal="right" vertical="center"/>
    </xf>
    <xf numFmtId="173" fontId="1" fillId="0" borderId="27" xfId="0" applyNumberFormat="1" applyFont="1" applyBorder="1" applyAlignment="1">
      <alignment horizontal="right" vertical="center"/>
    </xf>
    <xf numFmtId="173" fontId="4" fillId="0" borderId="27" xfId="0" applyNumberFormat="1" applyFont="1" applyBorder="1" applyAlignment="1">
      <alignment horizontal="right" vertical="center"/>
    </xf>
    <xf numFmtId="173" fontId="1" fillId="0" borderId="29" xfId="0" applyNumberFormat="1" applyFont="1" applyBorder="1" applyAlignment="1">
      <alignment horizontal="right" vertical="center"/>
    </xf>
    <xf numFmtId="173" fontId="2" fillId="0" borderId="30" xfId="0" applyNumberFormat="1" applyFont="1" applyBorder="1" applyAlignment="1">
      <alignment horizontal="right" vertical="center"/>
    </xf>
    <xf numFmtId="1" fontId="2" fillId="0" borderId="21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5" fillId="0" borderId="21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right" vertical="center"/>
    </xf>
    <xf numFmtId="1" fontId="1" fillId="0" borderId="29" xfId="0" applyNumberFormat="1" applyFont="1" applyBorder="1" applyAlignment="1">
      <alignment horizontal="right" vertical="center"/>
    </xf>
    <xf numFmtId="172" fontId="1" fillId="0" borderId="26" xfId="0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1" fontId="1" fillId="0" borderId="23" xfId="0" applyNumberFormat="1" applyFont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172" fontId="1" fillId="0" borderId="24" xfId="0" applyNumberFormat="1" applyFont="1" applyBorder="1" applyAlignment="1">
      <alignment horizontal="right" vertical="center"/>
    </xf>
    <xf numFmtId="172" fontId="1" fillId="0" borderId="23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173" fontId="1" fillId="0" borderId="31" xfId="0" applyNumberFormat="1" applyFont="1" applyBorder="1" applyAlignment="1">
      <alignment horizontal="right" vertical="center"/>
    </xf>
    <xf numFmtId="173" fontId="1" fillId="0" borderId="30" xfId="0" applyNumberFormat="1" applyFont="1" applyBorder="1" applyAlignment="1">
      <alignment horizontal="right" vertical="center"/>
    </xf>
    <xf numFmtId="173" fontId="2" fillId="0" borderId="29" xfId="0" applyNumberFormat="1" applyFont="1" applyBorder="1" applyAlignment="1">
      <alignment horizontal="right" vertical="center"/>
    </xf>
    <xf numFmtId="173" fontId="1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2" fillId="33" borderId="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F7" sqref="F7:J7"/>
    </sheetView>
  </sheetViews>
  <sheetFormatPr defaultColWidth="9.00390625" defaultRowHeight="12.75"/>
  <cols>
    <col min="1" max="1" width="49.375" style="0" customWidth="1"/>
    <col min="2" max="2" width="22.00390625" style="0" customWidth="1"/>
    <col min="3" max="3" width="4.125" style="0" customWidth="1"/>
    <col min="4" max="5" width="5.875" style="0" hidden="1" customWidth="1"/>
    <col min="6" max="6" width="11.25390625" style="0" customWidth="1"/>
    <col min="7" max="7" width="12.00390625" style="0" customWidth="1"/>
    <col min="8" max="8" width="11.75390625" style="0" bestFit="1" customWidth="1"/>
    <col min="10" max="10" width="12.125" style="0" customWidth="1"/>
  </cols>
  <sheetData>
    <row r="1" ht="12.75">
      <c r="F1" t="s">
        <v>48</v>
      </c>
    </row>
    <row r="2" spans="1:6" ht="12.75">
      <c r="A2" s="1"/>
      <c r="B2" s="2"/>
      <c r="C2" s="2"/>
      <c r="D2" s="2"/>
      <c r="E2" s="2"/>
      <c r="F2" s="10"/>
    </row>
    <row r="3" spans="1:10" ht="33.75" customHeight="1">
      <c r="A3" s="1"/>
      <c r="B3" s="2"/>
      <c r="C3" s="2"/>
      <c r="D3" s="2"/>
      <c r="E3" s="2"/>
      <c r="F3" s="105" t="s">
        <v>59</v>
      </c>
      <c r="G3" s="105"/>
      <c r="H3" s="105"/>
      <c r="I3" s="105"/>
      <c r="J3" s="105"/>
    </row>
    <row r="4" spans="1:10" ht="39.75" customHeight="1">
      <c r="A4" s="1"/>
      <c r="B4" s="2"/>
      <c r="C4" s="2"/>
      <c r="D4" s="2"/>
      <c r="E4" s="2"/>
      <c r="F4" s="72" t="s">
        <v>58</v>
      </c>
      <c r="G4" s="72"/>
      <c r="H4" s="72"/>
      <c r="I4" s="72"/>
      <c r="J4" s="72"/>
    </row>
    <row r="5" spans="1:10" ht="12.75">
      <c r="A5" s="1"/>
      <c r="B5" s="2"/>
      <c r="C5" s="2"/>
      <c r="D5" s="2"/>
      <c r="E5" s="2"/>
      <c r="F5" s="72"/>
      <c r="G5" s="72"/>
      <c r="H5" s="72"/>
      <c r="I5" s="72"/>
      <c r="J5" s="72"/>
    </row>
    <row r="6" spans="1:10" ht="12.75">
      <c r="A6" s="1"/>
      <c r="B6" s="2"/>
      <c r="C6" s="2"/>
      <c r="D6" s="2"/>
      <c r="E6" s="2"/>
      <c r="F6" s="70"/>
      <c r="G6" s="70"/>
      <c r="H6" s="70"/>
      <c r="I6" s="70"/>
      <c r="J6" s="70"/>
    </row>
    <row r="7" spans="1:10" ht="12.75">
      <c r="A7" s="1"/>
      <c r="B7" s="2"/>
      <c r="C7" s="2"/>
      <c r="D7" s="2"/>
      <c r="E7" s="2"/>
      <c r="F7" s="71" t="s">
        <v>60</v>
      </c>
      <c r="G7" s="71"/>
      <c r="H7" s="71"/>
      <c r="I7" s="71"/>
      <c r="J7" s="71"/>
    </row>
    <row r="8" spans="1:6" ht="12.75">
      <c r="A8" s="1"/>
      <c r="B8" s="2"/>
      <c r="C8" s="2"/>
      <c r="D8" s="2"/>
      <c r="E8" s="2"/>
      <c r="F8" s="2"/>
    </row>
    <row r="9" spans="1:6" ht="54" customHeight="1">
      <c r="A9" s="106" t="s">
        <v>54</v>
      </c>
      <c r="B9" s="106"/>
      <c r="C9" s="106"/>
      <c r="D9" s="106"/>
      <c r="E9" s="106"/>
      <c r="F9" s="106"/>
    </row>
    <row r="10" spans="1:8" ht="13.5" thickBot="1">
      <c r="A10" s="1"/>
      <c r="B10" s="1"/>
      <c r="C10" s="1"/>
      <c r="D10" s="1"/>
      <c r="E10" s="1"/>
      <c r="F10" s="1"/>
      <c r="H10" t="s">
        <v>49</v>
      </c>
    </row>
    <row r="11" spans="1:10" ht="25.5" customHeight="1">
      <c r="A11" s="107" t="s">
        <v>0</v>
      </c>
      <c r="B11" s="109" t="s">
        <v>1</v>
      </c>
      <c r="C11" s="110"/>
      <c r="D11" s="110"/>
      <c r="E11" s="111"/>
      <c r="F11" s="103" t="s">
        <v>55</v>
      </c>
      <c r="G11" s="103" t="s">
        <v>56</v>
      </c>
      <c r="H11" s="101" t="s">
        <v>57</v>
      </c>
      <c r="I11" s="97" t="s">
        <v>4</v>
      </c>
      <c r="J11" s="99" t="s">
        <v>47</v>
      </c>
    </row>
    <row r="12" spans="1:10" ht="34.5" customHeight="1" thickBot="1">
      <c r="A12" s="108"/>
      <c r="B12" s="112"/>
      <c r="C12" s="113"/>
      <c r="D12" s="113"/>
      <c r="E12" s="114"/>
      <c r="F12" s="104"/>
      <c r="G12" s="104"/>
      <c r="H12" s="102"/>
      <c r="I12" s="98"/>
      <c r="J12" s="100"/>
    </row>
    <row r="13" spans="1:10" s="3" customFormat="1" ht="40.5" customHeight="1">
      <c r="A13" s="11" t="s">
        <v>7</v>
      </c>
      <c r="B13" s="73" t="s">
        <v>8</v>
      </c>
      <c r="C13" s="74"/>
      <c r="D13" s="74"/>
      <c r="E13" s="75"/>
      <c r="F13" s="37">
        <f>F14-F16</f>
        <v>4250</v>
      </c>
      <c r="G13" s="37">
        <f>G14-G16</f>
        <v>0</v>
      </c>
      <c r="H13" s="51">
        <f>H14-H17</f>
        <v>0</v>
      </c>
      <c r="I13" s="58">
        <v>0</v>
      </c>
      <c r="J13" s="66">
        <f>G13-H13</f>
        <v>0</v>
      </c>
    </row>
    <row r="14" spans="1:10" s="4" customFormat="1" ht="24">
      <c r="A14" s="12" t="s">
        <v>9</v>
      </c>
      <c r="B14" s="84" t="s">
        <v>10</v>
      </c>
      <c r="C14" s="85"/>
      <c r="D14" s="85"/>
      <c r="E14" s="86"/>
      <c r="F14" s="38">
        <f>F15</f>
        <v>12000</v>
      </c>
      <c r="G14" s="38">
        <f>G15</f>
        <v>12000</v>
      </c>
      <c r="H14" s="33">
        <f>H15</f>
        <v>0</v>
      </c>
      <c r="I14" s="59">
        <f>I15+I16</f>
        <v>0</v>
      </c>
      <c r="J14" s="56">
        <f>J15+J16</f>
        <v>0</v>
      </c>
    </row>
    <row r="15" spans="1:10" s="5" customFormat="1" ht="29.25" customHeight="1">
      <c r="A15" s="13" t="s">
        <v>11</v>
      </c>
      <c r="B15" s="89" t="s">
        <v>12</v>
      </c>
      <c r="C15" s="90"/>
      <c r="D15" s="90"/>
      <c r="E15" s="86"/>
      <c r="F15" s="39">
        <v>12000</v>
      </c>
      <c r="G15" s="39">
        <v>12000</v>
      </c>
      <c r="H15" s="52"/>
      <c r="I15" s="52"/>
      <c r="J15" s="45"/>
    </row>
    <row r="16" spans="1:10" ht="36">
      <c r="A16" s="12" t="s">
        <v>13</v>
      </c>
      <c r="B16" s="84" t="s">
        <v>14</v>
      </c>
      <c r="C16" s="86"/>
      <c r="D16" s="86"/>
      <c r="E16" s="86"/>
      <c r="F16" s="38">
        <f>F17</f>
        <v>7750</v>
      </c>
      <c r="G16" s="38">
        <f>G17</f>
        <v>12000</v>
      </c>
      <c r="H16" s="53">
        <f>H17</f>
        <v>0</v>
      </c>
      <c r="I16" s="52"/>
      <c r="J16" s="45"/>
    </row>
    <row r="17" spans="1:10" s="4" customFormat="1" ht="29.25" customHeight="1" thickBot="1">
      <c r="A17" s="13" t="s">
        <v>15</v>
      </c>
      <c r="B17" s="87" t="s">
        <v>16</v>
      </c>
      <c r="C17" s="88"/>
      <c r="D17" s="88"/>
      <c r="E17" s="80"/>
      <c r="F17" s="69">
        <v>7750</v>
      </c>
      <c r="G17" s="28">
        <v>12000</v>
      </c>
      <c r="H17" s="53"/>
      <c r="I17" s="32">
        <f>H17/G17*100</f>
        <v>0</v>
      </c>
      <c r="J17" s="47">
        <f>G17-H17</f>
        <v>12000</v>
      </c>
    </row>
    <row r="18" spans="1:10" ht="29.25" customHeight="1">
      <c r="A18" s="11" t="s">
        <v>17</v>
      </c>
      <c r="B18" s="73" t="s">
        <v>18</v>
      </c>
      <c r="C18" s="74"/>
      <c r="D18" s="74"/>
      <c r="E18" s="75"/>
      <c r="F18" s="36">
        <f>F19-F21</f>
        <v>0</v>
      </c>
      <c r="G18" s="36">
        <f>G19-G21</f>
        <v>0</v>
      </c>
      <c r="H18" s="52">
        <f>H19</f>
        <v>0</v>
      </c>
      <c r="I18" s="52"/>
      <c r="J18" s="45"/>
    </row>
    <row r="19" spans="1:10" ht="41.25" customHeight="1">
      <c r="A19" s="12" t="s">
        <v>19</v>
      </c>
      <c r="B19" s="84" t="s">
        <v>20</v>
      </c>
      <c r="C19" s="85"/>
      <c r="D19" s="85"/>
      <c r="E19" s="86"/>
      <c r="F19" s="26">
        <f>F20</f>
        <v>0</v>
      </c>
      <c r="G19" s="26">
        <f>G20</f>
        <v>0</v>
      </c>
      <c r="H19" s="29">
        <f>H20</f>
        <v>0</v>
      </c>
      <c r="I19" s="52"/>
      <c r="J19" s="45"/>
    </row>
    <row r="20" spans="1:10" ht="36.75" customHeight="1">
      <c r="A20" s="13" t="s">
        <v>21</v>
      </c>
      <c r="B20" s="89" t="s">
        <v>22</v>
      </c>
      <c r="C20" s="90"/>
      <c r="D20" s="90"/>
      <c r="E20" s="86"/>
      <c r="F20" s="27">
        <v>0</v>
      </c>
      <c r="G20" s="27">
        <v>0</v>
      </c>
      <c r="H20" s="30"/>
      <c r="I20" s="60"/>
      <c r="J20" s="57"/>
    </row>
    <row r="21" spans="1:10" s="3" customFormat="1" ht="36" customHeight="1">
      <c r="A21" s="12" t="s">
        <v>23</v>
      </c>
      <c r="B21" s="84" t="s">
        <v>24</v>
      </c>
      <c r="C21" s="86"/>
      <c r="D21" s="86"/>
      <c r="E21" s="86"/>
      <c r="F21" s="26">
        <f>F22</f>
        <v>0</v>
      </c>
      <c r="G21" s="26">
        <f>G22</f>
        <v>0</v>
      </c>
      <c r="H21" s="54">
        <f>H22</f>
        <v>0</v>
      </c>
      <c r="I21" s="61">
        <f>I22</f>
        <v>0</v>
      </c>
      <c r="J21" s="25">
        <f>J22</f>
        <v>0</v>
      </c>
    </row>
    <row r="22" spans="1:10" s="4" customFormat="1" ht="46.5" customHeight="1" thickBot="1">
      <c r="A22" s="13" t="s">
        <v>25</v>
      </c>
      <c r="B22" s="89" t="s">
        <v>26</v>
      </c>
      <c r="C22" s="90"/>
      <c r="D22" s="90"/>
      <c r="E22" s="86"/>
      <c r="F22" s="27">
        <v>0</v>
      </c>
      <c r="G22" s="27">
        <v>0</v>
      </c>
      <c r="H22" s="55">
        <f>H23</f>
        <v>0</v>
      </c>
      <c r="I22" s="59">
        <f>I23</f>
        <v>0</v>
      </c>
      <c r="J22" s="56">
        <f>J23</f>
        <v>0</v>
      </c>
    </row>
    <row r="23" spans="1:10" ht="33.75" customHeight="1" hidden="1" thickBot="1">
      <c r="A23" s="14" t="s">
        <v>23</v>
      </c>
      <c r="B23" s="24" t="s">
        <v>24</v>
      </c>
      <c r="C23" s="7"/>
      <c r="D23" s="8"/>
      <c r="E23" s="7"/>
      <c r="F23" s="29">
        <f>SUM(F24)</f>
        <v>425</v>
      </c>
      <c r="G23" s="29"/>
      <c r="H23" s="29"/>
      <c r="I23" s="52"/>
      <c r="J23" s="45"/>
    </row>
    <row r="24" spans="1:10" ht="42" customHeight="1" hidden="1" thickBot="1">
      <c r="A24" s="15" t="s">
        <v>25</v>
      </c>
      <c r="B24" s="24" t="s">
        <v>26</v>
      </c>
      <c r="C24" s="9"/>
      <c r="D24" s="9"/>
      <c r="E24" s="9"/>
      <c r="F24" s="30">
        <v>425</v>
      </c>
      <c r="G24" s="30"/>
      <c r="H24" s="30"/>
      <c r="I24" s="60"/>
      <c r="J24" s="57"/>
    </row>
    <row r="25" spans="1:10" ht="30.75" customHeight="1" thickBot="1">
      <c r="A25" s="16" t="s">
        <v>27</v>
      </c>
      <c r="B25" s="93" t="s">
        <v>28</v>
      </c>
      <c r="C25" s="94"/>
      <c r="D25" s="94"/>
      <c r="E25" s="95"/>
      <c r="F25" s="31">
        <f>F30-F26</f>
        <v>3750</v>
      </c>
      <c r="G25" s="40">
        <f>G30-G26</f>
        <v>13253.31600000002</v>
      </c>
      <c r="H25" s="31">
        <f>H30-H26</f>
        <v>-2143.040000000001</v>
      </c>
      <c r="I25" s="62">
        <f>H25/G25*100</f>
        <v>-16.169840061159015</v>
      </c>
      <c r="J25" s="67">
        <f>G25-H25</f>
        <v>15396.356000000022</v>
      </c>
    </row>
    <row r="26" spans="1:10" ht="32.25" customHeight="1">
      <c r="A26" s="12" t="s">
        <v>2</v>
      </c>
      <c r="B26" s="91" t="s">
        <v>29</v>
      </c>
      <c r="C26" s="92"/>
      <c r="D26" s="92"/>
      <c r="E26" s="75"/>
      <c r="F26" s="38">
        <v>159888.454</v>
      </c>
      <c r="G26" s="38">
        <f aca="true" t="shared" si="0" ref="G26:H28">G27</f>
        <v>166949.699</v>
      </c>
      <c r="H26" s="38">
        <f t="shared" si="0"/>
        <v>31836.292</v>
      </c>
      <c r="I26" s="26">
        <f>I27</f>
        <v>19.069391673476453</v>
      </c>
      <c r="J26" s="46">
        <f>J27</f>
        <v>135113.407</v>
      </c>
    </row>
    <row r="27" spans="1:10" ht="34.5" customHeight="1">
      <c r="A27" s="12" t="s">
        <v>30</v>
      </c>
      <c r="B27" s="84" t="s">
        <v>31</v>
      </c>
      <c r="C27" s="86"/>
      <c r="D27" s="86"/>
      <c r="E27" s="86"/>
      <c r="F27" s="38">
        <v>159888.454</v>
      </c>
      <c r="G27" s="38">
        <f t="shared" si="0"/>
        <v>166949.699</v>
      </c>
      <c r="H27" s="38">
        <f t="shared" si="0"/>
        <v>31836.292</v>
      </c>
      <c r="I27" s="32">
        <f>I28</f>
        <v>19.069391673476453</v>
      </c>
      <c r="J27" s="47">
        <f>J28</f>
        <v>135113.407</v>
      </c>
    </row>
    <row r="28" spans="1:10" ht="43.5" customHeight="1">
      <c r="A28" s="12" t="s">
        <v>32</v>
      </c>
      <c r="B28" s="84" t="s">
        <v>33</v>
      </c>
      <c r="C28" s="86"/>
      <c r="D28" s="86"/>
      <c r="E28" s="86"/>
      <c r="F28" s="38">
        <v>159888.454</v>
      </c>
      <c r="G28" s="38">
        <f t="shared" si="0"/>
        <v>166949.699</v>
      </c>
      <c r="H28" s="38">
        <f t="shared" si="0"/>
        <v>31836.292</v>
      </c>
      <c r="I28" s="32">
        <f>H28/G28*100</f>
        <v>19.069391673476453</v>
      </c>
      <c r="J28" s="47">
        <f>G28-H28</f>
        <v>135113.407</v>
      </c>
    </row>
    <row r="29" spans="1:10" s="3" customFormat="1" ht="26.25" customHeight="1">
      <c r="A29" s="14" t="s">
        <v>34</v>
      </c>
      <c r="B29" s="76" t="s">
        <v>35</v>
      </c>
      <c r="C29" s="77"/>
      <c r="D29" s="77"/>
      <c r="E29" s="86"/>
      <c r="F29" s="38">
        <v>159888.454</v>
      </c>
      <c r="G29" s="41">
        <v>166949.699</v>
      </c>
      <c r="H29" s="41">
        <v>31836.292</v>
      </c>
      <c r="I29" s="32">
        <f>H29/G29*100</f>
        <v>19.069391673476453</v>
      </c>
      <c r="J29" s="47">
        <f>G29-H29</f>
        <v>135113.407</v>
      </c>
    </row>
    <row r="30" spans="1:10" s="4" customFormat="1" ht="18" customHeight="1">
      <c r="A30" s="17" t="s">
        <v>3</v>
      </c>
      <c r="B30" s="84" t="s">
        <v>36</v>
      </c>
      <c r="C30" s="85"/>
      <c r="D30" s="85"/>
      <c r="E30" s="86"/>
      <c r="F30" s="42">
        <v>163638.454</v>
      </c>
      <c r="G30" s="42">
        <f>G31</f>
        <v>180203.015</v>
      </c>
      <c r="H30" s="42">
        <f>H31</f>
        <v>29693.252</v>
      </c>
      <c r="I30" s="26">
        <f>I31</f>
        <v>16.47766659176041</v>
      </c>
      <c r="J30" s="46">
        <f>J31</f>
        <v>150509.763</v>
      </c>
    </row>
    <row r="31" spans="1:10" ht="30" customHeight="1">
      <c r="A31" s="18" t="s">
        <v>37</v>
      </c>
      <c r="B31" s="84" t="s">
        <v>38</v>
      </c>
      <c r="C31" s="86"/>
      <c r="D31" s="86"/>
      <c r="E31" s="86"/>
      <c r="F31" s="42">
        <v>163638.454</v>
      </c>
      <c r="G31" s="43">
        <f>G32</f>
        <v>180203.015</v>
      </c>
      <c r="H31" s="43">
        <f>H32</f>
        <v>29693.252</v>
      </c>
      <c r="I31" s="32">
        <f>H31/G31*100</f>
        <v>16.47766659176041</v>
      </c>
      <c r="J31" s="47">
        <f>G31-H31</f>
        <v>150509.763</v>
      </c>
    </row>
    <row r="32" spans="1:10" s="4" customFormat="1" ht="26.25" customHeight="1">
      <c r="A32" s="18" t="s">
        <v>39</v>
      </c>
      <c r="B32" s="84" t="s">
        <v>40</v>
      </c>
      <c r="C32" s="86"/>
      <c r="D32" s="86"/>
      <c r="E32" s="86"/>
      <c r="F32" s="42">
        <v>163638.454</v>
      </c>
      <c r="G32" s="43">
        <f>G33</f>
        <v>180203.015</v>
      </c>
      <c r="H32" s="43">
        <f>H33</f>
        <v>29693.252</v>
      </c>
      <c r="I32" s="33">
        <f>I33</f>
        <v>16.47766659176041</v>
      </c>
      <c r="J32" s="48">
        <f>J33</f>
        <v>150509.763</v>
      </c>
    </row>
    <row r="33" spans="1:10" ht="29.25" customHeight="1">
      <c r="A33" s="15" t="s">
        <v>41</v>
      </c>
      <c r="B33" s="76" t="s">
        <v>42</v>
      </c>
      <c r="C33" s="77"/>
      <c r="D33" s="77"/>
      <c r="E33" s="86"/>
      <c r="F33" s="42">
        <v>163638.454</v>
      </c>
      <c r="G33" s="44">
        <v>180203.015</v>
      </c>
      <c r="H33" s="44">
        <v>29693.252</v>
      </c>
      <c r="I33" s="32">
        <f>H33/G33*100</f>
        <v>16.47766659176041</v>
      </c>
      <c r="J33" s="47">
        <f>G33-H33</f>
        <v>150509.763</v>
      </c>
    </row>
    <row r="34" spans="1:10" ht="29.25" customHeight="1">
      <c r="A34" s="19" t="s">
        <v>43</v>
      </c>
      <c r="B34" s="96" t="s">
        <v>50</v>
      </c>
      <c r="C34" s="86"/>
      <c r="D34" s="86"/>
      <c r="E34" s="86"/>
      <c r="F34" s="32">
        <f>F35</f>
        <v>0</v>
      </c>
      <c r="G34" s="32">
        <f>G35</f>
        <v>0</v>
      </c>
      <c r="H34" s="32"/>
      <c r="I34" s="63"/>
      <c r="J34" s="49"/>
    </row>
    <row r="35" spans="1:10" ht="40.5" customHeight="1">
      <c r="A35" s="20" t="s">
        <v>44</v>
      </c>
      <c r="B35" s="76" t="s">
        <v>51</v>
      </c>
      <c r="C35" s="77"/>
      <c r="D35" s="77"/>
      <c r="E35" s="77"/>
      <c r="F35" s="32">
        <f>F36</f>
        <v>0</v>
      </c>
      <c r="G35" s="32">
        <f>G36</f>
        <v>0</v>
      </c>
      <c r="H35" s="32"/>
      <c r="I35" s="63"/>
      <c r="J35" s="49"/>
    </row>
    <row r="36" spans="1:10" ht="81" customHeight="1">
      <c r="A36" s="21" t="s">
        <v>45</v>
      </c>
      <c r="B36" s="76" t="s">
        <v>52</v>
      </c>
      <c r="C36" s="77"/>
      <c r="D36" s="77"/>
      <c r="E36" s="77"/>
      <c r="F36" s="32"/>
      <c r="G36" s="32"/>
      <c r="H36" s="32"/>
      <c r="I36" s="63"/>
      <c r="J36" s="49"/>
    </row>
    <row r="37" spans="1:10" ht="77.25" customHeight="1">
      <c r="A37" s="21" t="s">
        <v>46</v>
      </c>
      <c r="B37" s="76" t="s">
        <v>53</v>
      </c>
      <c r="C37" s="77"/>
      <c r="D37" s="77"/>
      <c r="E37" s="77"/>
      <c r="F37" s="32"/>
      <c r="G37" s="32"/>
      <c r="H37" s="32"/>
      <c r="I37" s="63"/>
      <c r="J37" s="49"/>
    </row>
    <row r="38" spans="1:10" ht="27" customHeight="1" thickBot="1">
      <c r="A38" s="22" t="s">
        <v>6</v>
      </c>
      <c r="B38" s="78"/>
      <c r="C38" s="79"/>
      <c r="D38" s="79"/>
      <c r="E38" s="80"/>
      <c r="F38" s="34">
        <f>F13+F18+F25-F34</f>
        <v>8000</v>
      </c>
      <c r="G38" s="34">
        <f>G13+G18+G25-G34</f>
        <v>13253.31600000002</v>
      </c>
      <c r="H38" s="34">
        <f>H13+H18+H25</f>
        <v>-2143.040000000001</v>
      </c>
      <c r="I38" s="64">
        <f>H38/G38*100</f>
        <v>-16.169840061159015</v>
      </c>
      <c r="J38" s="68">
        <f>G38-H38</f>
        <v>15396.356000000022</v>
      </c>
    </row>
    <row r="39" spans="1:10" ht="27.75" customHeight="1" thickBot="1">
      <c r="A39" s="23" t="s">
        <v>5</v>
      </c>
      <c r="B39" s="81"/>
      <c r="C39" s="82"/>
      <c r="D39" s="82"/>
      <c r="E39" s="83"/>
      <c r="F39" s="35">
        <v>155888.454</v>
      </c>
      <c r="G39" s="35">
        <f>154949.699+13253.316</f>
        <v>168203.01499999998</v>
      </c>
      <c r="H39" s="35">
        <v>29693.252</v>
      </c>
      <c r="I39" s="65">
        <f>H39/G39*100</f>
        <v>17.65322220888847</v>
      </c>
      <c r="J39" s="50">
        <f>G39-H39</f>
        <v>138509.76299999998</v>
      </c>
    </row>
    <row r="40" ht="12.75">
      <c r="F40" s="6"/>
    </row>
  </sheetData>
  <sheetProtection/>
  <mergeCells count="37">
    <mergeCell ref="I11:I12"/>
    <mergeCell ref="J11:J12"/>
    <mergeCell ref="H11:H12"/>
    <mergeCell ref="G11:G12"/>
    <mergeCell ref="F11:F12"/>
    <mergeCell ref="F3:J3"/>
    <mergeCell ref="A9:F9"/>
    <mergeCell ref="A11:A12"/>
    <mergeCell ref="B11:E12"/>
    <mergeCell ref="B21:E21"/>
    <mergeCell ref="B20:E20"/>
    <mergeCell ref="B34:E34"/>
    <mergeCell ref="B35:E35"/>
    <mergeCell ref="B33:E33"/>
    <mergeCell ref="B32:E32"/>
    <mergeCell ref="B31:E31"/>
    <mergeCell ref="B30:E30"/>
    <mergeCell ref="B38:E38"/>
    <mergeCell ref="B39:E39"/>
    <mergeCell ref="B19:E19"/>
    <mergeCell ref="B18:E18"/>
    <mergeCell ref="B17:E17"/>
    <mergeCell ref="B16:E16"/>
    <mergeCell ref="B29:E29"/>
    <mergeCell ref="B28:E28"/>
    <mergeCell ref="B27:E27"/>
    <mergeCell ref="B26:E26"/>
    <mergeCell ref="F6:J6"/>
    <mergeCell ref="F7:J7"/>
    <mergeCell ref="F4:J5"/>
    <mergeCell ref="B13:E13"/>
    <mergeCell ref="B36:E36"/>
    <mergeCell ref="B37:E37"/>
    <mergeCell ref="B15:E15"/>
    <mergeCell ref="B14:E14"/>
    <mergeCell ref="B25:E25"/>
    <mergeCell ref="B22:E22"/>
  </mergeCells>
  <printOptions/>
  <pageMargins left="0.57" right="0.25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Пользователь</cp:lastModifiedBy>
  <cp:lastPrinted>2024-06-04T12:54:34Z</cp:lastPrinted>
  <dcterms:created xsi:type="dcterms:W3CDTF">2005-12-12T08:15:16Z</dcterms:created>
  <dcterms:modified xsi:type="dcterms:W3CDTF">2024-06-04T12:54:36Z</dcterms:modified>
  <cp:category/>
  <cp:version/>
  <cp:contentType/>
  <cp:contentStatus/>
</cp:coreProperties>
</file>