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<sst xmlns="http://schemas.openxmlformats.org/spreadsheetml/2006/main" count="80" uniqueCount="74">
  <si>
    <t>Код дохода</t>
  </si>
  <si>
    <t>Налог на доходы физических лиц</t>
  </si>
  <si>
    <t>Налог на имущество физических лиц</t>
  </si>
  <si>
    <t>Земельный налог</t>
  </si>
  <si>
    <t>Прочие доходы бюджетов поселений от оказания платных услуг и компенсации затрат государства бюджетов поселения</t>
  </si>
  <si>
    <t>00011100000000000000</t>
  </si>
  <si>
    <t>0002000000000000000</t>
  </si>
  <si>
    <t>00011406000100000430</t>
  </si>
  <si>
    <t>Единый сельскохозяйственный налог</t>
  </si>
  <si>
    <t>Акцизы на нефтепродукты</t>
  </si>
  <si>
    <t>00010102010013000110</t>
  </si>
  <si>
    <t>00011300000130000130</t>
  </si>
  <si>
    <t>00011105000130000120</t>
  </si>
  <si>
    <t>00010302000013000110</t>
  </si>
  <si>
    <t>00010503010013000110</t>
  </si>
  <si>
    <t>00010601030130000110</t>
  </si>
  <si>
    <t>00011105035130000120</t>
  </si>
  <si>
    <t>Дотация бюджетам поселений на выравнивание бюджетной обеспеченности</t>
  </si>
  <si>
    <t>00011109045130000120</t>
  </si>
  <si>
    <t>Доходы от реализации иного имущества, находящегося в собственности поселений</t>
  </si>
  <si>
    <t>00011402053130000410</t>
  </si>
  <si>
    <t>00020239998130000150</t>
  </si>
  <si>
    <t>Единая субвенция на осуществление государственных полномочий по созданию и функционированию административных комиссий</t>
  </si>
  <si>
    <t>Межбюджетные трансферты, передаваемые бюджетам городских послений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</si>
  <si>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00020240014130000150</t>
  </si>
  <si>
    <t>Субсидия бюджетам городских поселений на реализацию программ формирования современной городской среды</t>
  </si>
  <si>
    <t>00020225555130000150</t>
  </si>
  <si>
    <t>00020220299130000150</t>
  </si>
  <si>
    <t>Субсидия бюджетам городских поселений на обеспечение мероприятий по переселению граждан из аварийного жилищного фонда за счет средств бюджета</t>
  </si>
  <si>
    <t>00020220302130000150</t>
  </si>
  <si>
    <t>78611600000130000140</t>
  </si>
  <si>
    <t>Отклонение от плана за год тыс.руб</t>
  </si>
  <si>
    <t xml:space="preserve"> Итого безвозмездных поступлений</t>
  </si>
  <si>
    <t>Всего собственных доходов</t>
  </si>
  <si>
    <t>Итого неналоговых доходов</t>
  </si>
  <si>
    <t>Исполнение плана за год  в %</t>
  </si>
  <si>
    <t>Итого налоговых доходов</t>
  </si>
  <si>
    <t>Наименование показателя</t>
  </si>
  <si>
    <t>Доходы ,получаемые в виде арендной платы за земельные участки</t>
  </si>
  <si>
    <t>Прочие поступления от использования имущества , находящегося в собственности городских поселений</t>
  </si>
  <si>
    <t xml:space="preserve">Доходы от продажи земельных участков </t>
  </si>
  <si>
    <t>Доходы от использования имущества, находящегося в государственной и муниципальной собственности в том числе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</si>
  <si>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        </t>
  </si>
  <si>
    <t xml:space="preserve">  Исполнение доходов  бюджета городского поселения « Вельское»  Вельского муниципального района Архангельской области </t>
  </si>
  <si>
    <t>Приложение № 1</t>
  </si>
  <si>
    <t>00020229999130000150</t>
  </si>
  <si>
    <r>
      <t>ВСЕГО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ДОХОДОВ</t>
    </r>
  </si>
  <si>
    <t>00020249999130000150</t>
  </si>
  <si>
    <t>Межбюджетные трансферты на "Развитие ТОС Архангельской области"</t>
  </si>
  <si>
    <t>Невыясненные поступления</t>
  </si>
  <si>
    <t>00011701050130000180</t>
  </si>
  <si>
    <t xml:space="preserve">Прочие межбюджетные трансферты передаваемые бюджетам городских поселений из резервного фонда Правительства Архангельской области и резервного фонда Вельского муниципального района </t>
  </si>
  <si>
    <t>Исполнение на 01.01. 2023 г. тыс.руб</t>
  </si>
  <si>
    <t>Доходы от продажи квартир, находящихся в собственности городских поселений</t>
  </si>
  <si>
    <t xml:space="preserve">Денежные взыскания (штрафы) за нарушение законодательства </t>
  </si>
  <si>
    <t>00011401050130000410</t>
  </si>
  <si>
    <t>00010606000130000110</t>
  </si>
  <si>
    <t>План на 2023 г. тыс.руб</t>
  </si>
  <si>
    <t>Субсидия бюджетам городских поселений на обеспечение мероприятий по переселению граждан из аварийного жилищного фонда за счет средств поступивших от публично-правовой компании "Фонд развития территорий"</t>
  </si>
  <si>
    <t>Уточненный план на 2023 г. тыс.руб</t>
  </si>
  <si>
    <t>Субсидии на модернизацию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</si>
  <si>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>Субсидии на разработку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</si>
  <si>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Субсидии на мероприятия в сфере общественного пассажирского транспорта и транспортной инфраструктуры (Разработка проектно-сметной документации на строительство автомобильного моста (путепровода) через железнодорожные пути Северной железной дороги в г. Вельске Архангельской области в районе 824 пк 8 (ул. Лзержинского)</t>
  </si>
  <si>
    <t>Субсидии на повышение средней заработной платы работников муниципальных учреждений культуры</t>
  </si>
  <si>
    <t>Прочие межбюджетные трансферты на информационное освещение всероссийского онлайн-голосования по выбору общественных территорий, планируемых к багоустройству на территории Архангельской области</t>
  </si>
  <si>
    <t>Субсидии бюджетам городских поселений на обеспечение развития и укрепления материально-технической базы домов культуры  в населенных пунктах с числом жителей до 50 тыясч человек</t>
  </si>
  <si>
    <t>00020225467130000150</t>
  </si>
  <si>
    <t>Исполнение на 01.01. 2024 г. тыс.руб</t>
  </si>
  <si>
    <t>00020215001130000150</t>
  </si>
  <si>
    <t>Субсидии на организацию транспортного обслуживания населения на пассажирских муниципальных маршрутах автотранспорта</t>
  </si>
  <si>
    <t xml:space="preserve">  к решению Совета депутатов городского поселения "Вельское"                                                     Вельского муниципального района Архангельской области.</t>
  </si>
  <si>
    <t>за   2023 год</t>
  </si>
  <si>
    <t>"Об отчете об исполнении  бюджета городского поселения «Вельское» Вельского муниципального района Архангельской области за 2023 г."</t>
  </si>
  <si>
    <t>№ 206 от 26.03.2024г.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</si>
</sst>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#,##0.0"/>
    <numFmt numFmtId="179" formatCode="#,##0.000"/>
    <numFmt numFmtId="180" formatCode="0.0000"/>
    <numFmt numFmtId="181" formatCode="0.000"/>
    <numFmt numFmtId="182" formatCode="0.000000"/>
    <numFmt numFmtId="183" formatCode="0.00000"/>
    <numFmt numFmtId="184" formatCode="0.0000000"/>
    <numFmt numFmtId="185" formatCode="_-* #,##0.000_р_._-;\-* #,##0.000_р_._-;_-* &quot;-&quot;??_р_._-;_-@_-"/>
  </numFmts>
  <fonts count="52">
    <font>
      <sz val="10"/>
      <name val="Arial Cyr"/>
      <family val="0"/>
    </font>
    <font>
      <sz val="8"/>
      <name val="Arial Cyr"/>
      <family val="0"/>
    </font>
    <font>
      <b/>
      <sz val="11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b/>
      <sz val="8"/>
      <name val="Arial Black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indent="15"/>
    </xf>
    <xf numFmtId="0" fontId="2" fillId="0" borderId="0" xfId="0" applyFont="1" applyAlignment="1">
      <alignment horizontal="left" indent="15"/>
    </xf>
    <xf numFmtId="0" fontId="5" fillId="32" borderId="0" xfId="0" applyFont="1" applyFill="1" applyAlignment="1">
      <alignment horizontal="left" indent="7"/>
    </xf>
    <xf numFmtId="0" fontId="6" fillId="32" borderId="10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vertical="top" wrapText="1"/>
    </xf>
    <xf numFmtId="49" fontId="10" fillId="32" borderId="11" xfId="0" applyNumberFormat="1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vertical="top" wrapText="1"/>
    </xf>
    <xf numFmtId="49" fontId="7" fillId="32" borderId="13" xfId="0" applyNumberFormat="1" applyFont="1" applyFill="1" applyBorder="1" applyAlignment="1">
      <alignment horizontal="left" vertical="top" wrapText="1" indent="1"/>
    </xf>
    <xf numFmtId="0" fontId="6" fillId="32" borderId="14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left" vertical="top" wrapText="1" indent="1"/>
    </xf>
    <xf numFmtId="49" fontId="12" fillId="32" borderId="11" xfId="0" applyNumberFormat="1" applyFont="1" applyFill="1" applyBorder="1" applyAlignment="1">
      <alignment horizontal="center" vertical="top" wrapText="1"/>
    </xf>
    <xf numFmtId="49" fontId="7" fillId="32" borderId="11" xfId="0" applyNumberFormat="1" applyFont="1" applyFill="1" applyBorder="1" applyAlignment="1">
      <alignment vertical="top" wrapText="1"/>
    </xf>
    <xf numFmtId="49" fontId="13" fillId="32" borderId="11" xfId="0" applyNumberFormat="1" applyFont="1" applyFill="1" applyBorder="1" applyAlignment="1">
      <alignment horizontal="left" vertical="top" wrapText="1" indent="1"/>
    </xf>
    <xf numFmtId="0" fontId="7" fillId="32" borderId="11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32" borderId="15" xfId="0" applyFont="1" applyFill="1" applyBorder="1" applyAlignment="1">
      <alignment vertical="top" wrapText="1"/>
    </xf>
    <xf numFmtId="0" fontId="15" fillId="32" borderId="16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178" fontId="6" fillId="32" borderId="11" xfId="0" applyNumberFormat="1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181" fontId="6" fillId="32" borderId="11" xfId="0" applyNumberFormat="1" applyFont="1" applyFill="1" applyBorder="1" applyAlignment="1">
      <alignment vertical="top" wrapText="1"/>
    </xf>
    <xf numFmtId="2" fontId="6" fillId="32" borderId="11" xfId="0" applyNumberFormat="1" applyFont="1" applyFill="1" applyBorder="1" applyAlignment="1">
      <alignment vertical="top" wrapText="1"/>
    </xf>
    <xf numFmtId="4" fontId="6" fillId="32" borderId="11" xfId="0" applyNumberFormat="1" applyFont="1" applyFill="1" applyBorder="1" applyAlignment="1">
      <alignment vertical="top" wrapText="1"/>
    </xf>
    <xf numFmtId="179" fontId="6" fillId="32" borderId="11" xfId="0" applyNumberFormat="1" applyFont="1" applyFill="1" applyBorder="1" applyAlignment="1">
      <alignment vertical="top" wrapText="1"/>
    </xf>
    <xf numFmtId="0" fontId="6" fillId="32" borderId="13" xfId="0" applyFont="1" applyFill="1" applyBorder="1" applyAlignment="1">
      <alignment vertical="top" wrapText="1"/>
    </xf>
    <xf numFmtId="181" fontId="6" fillId="32" borderId="13" xfId="0" applyNumberFormat="1" applyFont="1" applyFill="1" applyBorder="1" applyAlignment="1">
      <alignment vertical="top" wrapText="1"/>
    </xf>
    <xf numFmtId="181" fontId="6" fillId="32" borderId="16" xfId="0" applyNumberFormat="1" applyFont="1" applyFill="1" applyBorder="1" applyAlignment="1">
      <alignment vertical="top" wrapText="1"/>
    </xf>
    <xf numFmtId="49" fontId="7" fillId="32" borderId="17" xfId="0" applyNumberFormat="1" applyFont="1" applyFill="1" applyBorder="1" applyAlignment="1">
      <alignment horizontal="left" vertical="top" wrapText="1" indent="1"/>
    </xf>
    <xf numFmtId="185" fontId="6" fillId="32" borderId="11" xfId="58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Border="1" applyAlignment="1">
      <alignment horizontal="left" wrapText="1"/>
    </xf>
    <xf numFmtId="0" fontId="17" fillId="0" borderId="0" xfId="0" applyFont="1" applyAlignment="1">
      <alignment wrapText="1"/>
    </xf>
    <xf numFmtId="0" fontId="6" fillId="32" borderId="0" xfId="0" applyFont="1" applyFill="1" applyAlignment="1">
      <alignment horizontal="center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showGridLines="0" tabSelected="1" zoomScalePageLayoutView="0" workbookViewId="0" topLeftCell="C1">
      <selection activeCell="F4" sqref="F4:J4"/>
    </sheetView>
  </sheetViews>
  <sheetFormatPr defaultColWidth="9.00390625" defaultRowHeight="12.75"/>
  <cols>
    <col min="1" max="1" width="3.75390625" style="0" customWidth="1"/>
    <col min="2" max="2" width="62.75390625" style="0" customWidth="1"/>
    <col min="3" max="3" width="21.375" style="0" customWidth="1"/>
    <col min="4" max="4" width="17.125" style="0" customWidth="1"/>
    <col min="5" max="5" width="17.375" style="0" customWidth="1"/>
    <col min="6" max="6" width="18.375" style="0" customWidth="1"/>
    <col min="7" max="7" width="20.125" style="0" customWidth="1"/>
    <col min="8" max="8" width="16.00390625" style="0" customWidth="1"/>
    <col min="9" max="9" width="21.625" style="0" customWidth="1"/>
  </cols>
  <sheetData>
    <row r="1" spans="2:10" ht="18.75">
      <c r="B1" s="2"/>
      <c r="C1" s="3"/>
      <c r="D1" s="3"/>
      <c r="E1" s="4"/>
      <c r="G1" s="25"/>
      <c r="H1" s="24" t="s">
        <v>44</v>
      </c>
      <c r="I1" s="25"/>
      <c r="J1" s="25"/>
    </row>
    <row r="2" spans="2:10" ht="47.25" customHeight="1">
      <c r="B2" s="5"/>
      <c r="C2" s="6"/>
      <c r="D2" s="6"/>
      <c r="E2" s="7"/>
      <c r="F2" s="41" t="s">
        <v>70</v>
      </c>
      <c r="G2" s="41"/>
      <c r="H2" s="41"/>
      <c r="I2" s="41"/>
      <c r="J2" s="41"/>
    </row>
    <row r="3" spans="2:11" ht="39" customHeight="1">
      <c r="B3" s="4"/>
      <c r="C3" s="6"/>
      <c r="D3" s="6"/>
      <c r="E3" s="8"/>
      <c r="F3" s="42" t="s">
        <v>72</v>
      </c>
      <c r="G3" s="42"/>
      <c r="H3" s="42"/>
      <c r="I3" s="42"/>
      <c r="J3" s="26"/>
      <c r="K3" s="1"/>
    </row>
    <row r="4" spans="2:10" ht="21" customHeight="1">
      <c r="B4" s="9"/>
      <c r="C4" s="6"/>
      <c r="D4" s="6"/>
      <c r="E4" s="7"/>
      <c r="F4" s="43" t="s">
        <v>73</v>
      </c>
      <c r="G4" s="44"/>
      <c r="H4" s="44"/>
      <c r="I4" s="44"/>
      <c r="J4" s="44"/>
    </row>
    <row r="5" spans="2:10" ht="5.25" customHeight="1">
      <c r="B5" s="10"/>
      <c r="C5" s="3"/>
      <c r="D5" s="3"/>
      <c r="E5" s="4"/>
      <c r="F5" s="4"/>
      <c r="G5" s="4"/>
      <c r="H5" s="4"/>
      <c r="I5" s="4"/>
      <c r="J5" s="4"/>
    </row>
    <row r="6" spans="2:10" ht="24" customHeight="1">
      <c r="B6" s="45" t="s">
        <v>43</v>
      </c>
      <c r="C6" s="46"/>
      <c r="D6" s="46"/>
      <c r="E6" s="46"/>
      <c r="F6" s="46"/>
      <c r="G6" s="46"/>
      <c r="H6" s="46"/>
      <c r="I6" s="46"/>
      <c r="J6" s="7"/>
    </row>
    <row r="7" spans="2:10" ht="12" customHeight="1" hidden="1">
      <c r="B7" s="46"/>
      <c r="C7" s="46"/>
      <c r="D7" s="46"/>
      <c r="E7" s="46"/>
      <c r="F7" s="46"/>
      <c r="G7" s="46"/>
      <c r="H7" s="46"/>
      <c r="I7" s="46"/>
      <c r="J7" s="4"/>
    </row>
    <row r="8" spans="2:10" ht="23.25" customHeight="1">
      <c r="B8" s="47" t="s">
        <v>71</v>
      </c>
      <c r="C8" s="48"/>
      <c r="D8" s="48"/>
      <c r="E8" s="48"/>
      <c r="F8" s="48"/>
      <c r="G8" s="48"/>
      <c r="H8" s="48"/>
      <c r="I8" s="25"/>
      <c r="J8" s="4"/>
    </row>
    <row r="9" spans="2:10" ht="12.75" customHeight="1">
      <c r="B9" s="11"/>
      <c r="C9" s="4"/>
      <c r="D9" s="4"/>
      <c r="E9" s="4"/>
      <c r="F9" s="4"/>
      <c r="G9" s="4"/>
      <c r="H9" s="4"/>
      <c r="I9" s="4"/>
      <c r="J9" s="4"/>
    </row>
    <row r="10" spans="2:10" ht="54" customHeight="1">
      <c r="B10" s="28" t="s">
        <v>37</v>
      </c>
      <c r="C10" s="29" t="s">
        <v>0</v>
      </c>
      <c r="D10" s="29" t="s">
        <v>52</v>
      </c>
      <c r="E10" s="29" t="s">
        <v>57</v>
      </c>
      <c r="F10" s="29" t="s">
        <v>59</v>
      </c>
      <c r="G10" s="29" t="s">
        <v>67</v>
      </c>
      <c r="H10" s="29" t="s">
        <v>31</v>
      </c>
      <c r="I10" s="29" t="s">
        <v>35</v>
      </c>
      <c r="J10" s="4"/>
    </row>
    <row r="11" spans="2:10" ht="34.5" customHeight="1" thickBot="1">
      <c r="B11" s="12" t="s">
        <v>1</v>
      </c>
      <c r="C11" s="13" t="s">
        <v>10</v>
      </c>
      <c r="D11" s="32">
        <v>57425.93426</v>
      </c>
      <c r="E11" s="31">
        <v>61168.091</v>
      </c>
      <c r="F11" s="31">
        <v>61168.091</v>
      </c>
      <c r="G11" s="32">
        <v>65352.978</v>
      </c>
      <c r="H11" s="32">
        <f>G11-F11</f>
        <v>4184.887000000002</v>
      </c>
      <c r="I11" s="33">
        <f>G11/F11*100</f>
        <v>106.8416177970962</v>
      </c>
      <c r="J11" s="4"/>
    </row>
    <row r="12" spans="2:10" ht="21" customHeight="1" thickBot="1">
      <c r="B12" s="12" t="s">
        <v>2</v>
      </c>
      <c r="C12" s="13" t="s">
        <v>15</v>
      </c>
      <c r="D12" s="32">
        <v>7608.43635</v>
      </c>
      <c r="E12" s="31">
        <v>8466.182</v>
      </c>
      <c r="F12" s="31">
        <v>8466.182</v>
      </c>
      <c r="G12" s="32">
        <v>12064.404</v>
      </c>
      <c r="H12" s="32">
        <f aca="true" t="shared" si="0" ref="H12:H17">G12-F12</f>
        <v>3598.2219999999998</v>
      </c>
      <c r="I12" s="33">
        <f aca="true" t="shared" si="1" ref="I12:I45">G12/F12*100</f>
        <v>142.50111797738342</v>
      </c>
      <c r="J12" s="4"/>
    </row>
    <row r="13" spans="2:10" ht="24.75" customHeight="1" thickBot="1">
      <c r="B13" s="12" t="s">
        <v>3</v>
      </c>
      <c r="C13" s="13" t="s">
        <v>56</v>
      </c>
      <c r="D13" s="32">
        <v>10853.83495</v>
      </c>
      <c r="E13" s="31">
        <v>11438.758</v>
      </c>
      <c r="F13" s="31">
        <v>11438.758</v>
      </c>
      <c r="G13" s="32">
        <v>10081.28</v>
      </c>
      <c r="H13" s="32">
        <f t="shared" si="0"/>
        <v>-1357.4779999999992</v>
      </c>
      <c r="I13" s="33">
        <f t="shared" si="1"/>
        <v>88.13264517004382</v>
      </c>
      <c r="J13" s="4"/>
    </row>
    <row r="14" spans="2:10" ht="23.25" customHeight="1" thickBot="1">
      <c r="B14" s="12" t="s">
        <v>8</v>
      </c>
      <c r="C14" s="13" t="s">
        <v>14</v>
      </c>
      <c r="D14" s="32">
        <v>0.83067</v>
      </c>
      <c r="E14" s="31"/>
      <c r="F14" s="31"/>
      <c r="G14" s="32"/>
      <c r="H14" s="32">
        <f t="shared" si="0"/>
        <v>0</v>
      </c>
      <c r="I14" s="33"/>
      <c r="J14" s="4"/>
    </row>
    <row r="15" spans="2:10" ht="24" customHeight="1" thickBot="1">
      <c r="B15" s="12" t="s">
        <v>9</v>
      </c>
      <c r="C15" s="13" t="s">
        <v>13</v>
      </c>
      <c r="D15" s="32">
        <v>7799.65175</v>
      </c>
      <c r="E15" s="31">
        <v>7179.775</v>
      </c>
      <c r="F15" s="31">
        <v>7179.775</v>
      </c>
      <c r="G15" s="32">
        <v>8357.123</v>
      </c>
      <c r="H15" s="32">
        <f t="shared" si="0"/>
        <v>1177.348</v>
      </c>
      <c r="I15" s="33">
        <f t="shared" si="1"/>
        <v>116.39811832543498</v>
      </c>
      <c r="J15" s="4"/>
    </row>
    <row r="16" spans="2:10" ht="26.25" customHeight="1" thickBot="1">
      <c r="B16" s="12" t="s">
        <v>36</v>
      </c>
      <c r="C16" s="13"/>
      <c r="D16" s="35">
        <f>SUM(D11:D15)</f>
        <v>83688.68798</v>
      </c>
      <c r="E16" s="30">
        <f>SUM(E11:E15)</f>
        <v>88252.806</v>
      </c>
      <c r="F16" s="40">
        <f>SUM(F11:F15)</f>
        <v>88252.806</v>
      </c>
      <c r="G16" s="35">
        <f>SUM(G11:G15)</f>
        <v>95855.785</v>
      </c>
      <c r="H16" s="32">
        <f>G16-F16</f>
        <v>7602.979000000007</v>
      </c>
      <c r="I16" s="33">
        <f t="shared" si="1"/>
        <v>108.61499973156661</v>
      </c>
      <c r="J16" s="4"/>
    </row>
    <row r="17" spans="2:10" ht="52.5" customHeight="1" thickBot="1">
      <c r="B17" s="14" t="s">
        <v>41</v>
      </c>
      <c r="C17" s="15" t="s">
        <v>5</v>
      </c>
      <c r="D17" s="32">
        <f>SUM(D18:D20)</f>
        <v>8649.65234</v>
      </c>
      <c r="E17" s="30">
        <f>SUM(E18:E20)</f>
        <v>6812.780000000001</v>
      </c>
      <c r="F17" s="31">
        <f>SUM(F18:F20)</f>
        <v>6812.780000000001</v>
      </c>
      <c r="G17" s="32">
        <f>SUM(G18:G20)</f>
        <v>8446.655</v>
      </c>
      <c r="H17" s="32">
        <f t="shared" si="0"/>
        <v>1633.875</v>
      </c>
      <c r="I17" s="33">
        <f t="shared" si="1"/>
        <v>123.9825005357578</v>
      </c>
      <c r="J17" s="4"/>
    </row>
    <row r="18" spans="2:10" ht="53.25" customHeight="1" thickBot="1">
      <c r="B18" s="16" t="s">
        <v>42</v>
      </c>
      <c r="C18" s="17" t="s">
        <v>16</v>
      </c>
      <c r="D18" s="37">
        <v>456.572</v>
      </c>
      <c r="E18" s="37">
        <v>112.78</v>
      </c>
      <c r="F18" s="36">
        <v>112.78</v>
      </c>
      <c r="G18" s="37">
        <v>212.118</v>
      </c>
      <c r="H18" s="32">
        <f aca="true" t="shared" si="2" ref="H18:H23">G18-F18</f>
        <v>99.338</v>
      </c>
      <c r="I18" s="33">
        <f t="shared" si="1"/>
        <v>188.08122007448128</v>
      </c>
      <c r="J18" s="4"/>
    </row>
    <row r="19" spans="2:10" ht="42.75" customHeight="1" thickBot="1">
      <c r="B19" s="27" t="s">
        <v>38</v>
      </c>
      <c r="C19" s="39" t="s">
        <v>12</v>
      </c>
      <c r="D19" s="38">
        <v>5120.47469</v>
      </c>
      <c r="E19" s="38">
        <v>3600</v>
      </c>
      <c r="F19" s="38">
        <v>3600</v>
      </c>
      <c r="G19" s="38">
        <v>4493.431</v>
      </c>
      <c r="H19" s="32">
        <f t="shared" si="2"/>
        <v>893.4309999999996</v>
      </c>
      <c r="I19" s="33">
        <f t="shared" si="1"/>
        <v>124.81752777777777</v>
      </c>
      <c r="J19" s="4"/>
    </row>
    <row r="20" spans="2:10" ht="40.5" customHeight="1" thickBot="1">
      <c r="B20" s="18" t="s">
        <v>39</v>
      </c>
      <c r="C20" s="19" t="s">
        <v>18</v>
      </c>
      <c r="D20" s="32">
        <v>3072.60565</v>
      </c>
      <c r="E20" s="32">
        <v>3100</v>
      </c>
      <c r="F20" s="32">
        <v>3100</v>
      </c>
      <c r="G20" s="32">
        <v>3741.106</v>
      </c>
      <c r="H20" s="32">
        <f t="shared" si="2"/>
        <v>641.1060000000002</v>
      </c>
      <c r="I20" s="33">
        <f t="shared" si="1"/>
        <v>120.68083870967743</v>
      </c>
      <c r="J20" s="4"/>
    </row>
    <row r="21" spans="2:10" ht="59.25" customHeight="1" thickBot="1">
      <c r="B21" s="12" t="s">
        <v>4</v>
      </c>
      <c r="C21" s="19" t="s">
        <v>11</v>
      </c>
      <c r="D21" s="32">
        <v>1637.93062</v>
      </c>
      <c r="E21" s="32">
        <v>1000</v>
      </c>
      <c r="F21" s="32">
        <v>1946.86</v>
      </c>
      <c r="G21" s="32">
        <v>1963.726</v>
      </c>
      <c r="H21" s="32">
        <f t="shared" si="2"/>
        <v>16.866000000000213</v>
      </c>
      <c r="I21" s="33">
        <f t="shared" si="1"/>
        <v>100.86631807115047</v>
      </c>
      <c r="J21" s="4"/>
    </row>
    <row r="22" spans="2:10" ht="24.75" customHeight="1" thickBot="1">
      <c r="B22" s="12" t="s">
        <v>40</v>
      </c>
      <c r="C22" s="20" t="s">
        <v>7</v>
      </c>
      <c r="D22" s="32">
        <v>2773.21341</v>
      </c>
      <c r="E22" s="32">
        <v>1000</v>
      </c>
      <c r="F22" s="32">
        <v>1000</v>
      </c>
      <c r="G22" s="32">
        <v>1798.124</v>
      </c>
      <c r="H22" s="32">
        <f t="shared" si="2"/>
        <v>798.124</v>
      </c>
      <c r="I22" s="33">
        <f t="shared" si="1"/>
        <v>179.8124</v>
      </c>
      <c r="J22" s="4"/>
    </row>
    <row r="23" spans="2:10" ht="38.25" customHeight="1" thickBot="1">
      <c r="B23" s="12" t="s">
        <v>19</v>
      </c>
      <c r="C23" s="20" t="s">
        <v>20</v>
      </c>
      <c r="D23" s="32">
        <v>6325.51859</v>
      </c>
      <c r="E23" s="32"/>
      <c r="F23" s="32">
        <v>1110</v>
      </c>
      <c r="G23" s="32">
        <v>2339.89</v>
      </c>
      <c r="H23" s="32">
        <f t="shared" si="2"/>
        <v>1229.8899999999999</v>
      </c>
      <c r="I23" s="33">
        <f t="shared" si="1"/>
        <v>210.8009009009009</v>
      </c>
      <c r="J23" s="4"/>
    </row>
    <row r="24" spans="2:10" ht="41.25" customHeight="1" thickBot="1">
      <c r="B24" s="12" t="s">
        <v>54</v>
      </c>
      <c r="C24" s="20" t="s">
        <v>30</v>
      </c>
      <c r="D24" s="32">
        <v>829.13899</v>
      </c>
      <c r="E24" s="31"/>
      <c r="F24" s="31"/>
      <c r="G24" s="32">
        <v>642.483</v>
      </c>
      <c r="H24" s="32">
        <f>G24-F24</f>
        <v>642.483</v>
      </c>
      <c r="I24" s="33"/>
      <c r="J24" s="4"/>
    </row>
    <row r="25" spans="2:10" ht="24.75" customHeight="1" thickBot="1">
      <c r="B25" s="12" t="s">
        <v>49</v>
      </c>
      <c r="C25" s="19" t="s">
        <v>50</v>
      </c>
      <c r="D25" s="31">
        <v>-5</v>
      </c>
      <c r="E25" s="31"/>
      <c r="F25" s="31"/>
      <c r="G25" s="31">
        <v>1.307</v>
      </c>
      <c r="H25" s="32">
        <f>G25-F25</f>
        <v>1.307</v>
      </c>
      <c r="I25" s="33"/>
      <c r="J25" s="4"/>
    </row>
    <row r="26" spans="2:10" ht="40.5" customHeight="1" thickBot="1">
      <c r="B26" s="12" t="s">
        <v>53</v>
      </c>
      <c r="C26" s="19" t="s">
        <v>55</v>
      </c>
      <c r="D26" s="32">
        <v>10.04076</v>
      </c>
      <c r="E26" s="31"/>
      <c r="F26" s="31"/>
      <c r="G26" s="32">
        <v>120.489</v>
      </c>
      <c r="H26" s="32">
        <f aca="true" t="shared" si="3" ref="H26:H43">G26-F26</f>
        <v>120.489</v>
      </c>
      <c r="I26" s="33"/>
      <c r="J26" s="4"/>
    </row>
    <row r="27" spans="2:10" ht="27.75" customHeight="1" thickBot="1">
      <c r="B27" s="12" t="s">
        <v>34</v>
      </c>
      <c r="C27" s="21"/>
      <c r="D27" s="32">
        <f>SUM(D18:D26)</f>
        <v>20220.49471</v>
      </c>
      <c r="E27" s="31">
        <f>SUM(E18:E26)</f>
        <v>8812.78</v>
      </c>
      <c r="F27" s="31">
        <f>SUM(F18:F26)</f>
        <v>10869.640000000001</v>
      </c>
      <c r="G27" s="32">
        <f>SUM(G18:G26)</f>
        <v>15312.674</v>
      </c>
      <c r="H27" s="32">
        <f t="shared" si="3"/>
        <v>4443.034</v>
      </c>
      <c r="I27" s="33">
        <f t="shared" si="1"/>
        <v>140.87563157565475</v>
      </c>
      <c r="J27" s="4"/>
    </row>
    <row r="28" spans="2:10" ht="27" customHeight="1" thickBot="1">
      <c r="B28" s="12" t="s">
        <v>33</v>
      </c>
      <c r="C28" s="19"/>
      <c r="D28" s="35">
        <f>D27+D16</f>
        <v>103909.18269</v>
      </c>
      <c r="E28" s="34">
        <f>E27+E16</f>
        <v>97065.586</v>
      </c>
      <c r="F28" s="34">
        <f>F27+F16</f>
        <v>99122.446</v>
      </c>
      <c r="G28" s="35">
        <f>G27+G16</f>
        <v>111168.459</v>
      </c>
      <c r="H28" s="32">
        <f t="shared" si="3"/>
        <v>12046.013000000006</v>
      </c>
      <c r="I28" s="33">
        <f t="shared" si="1"/>
        <v>112.15265914644601</v>
      </c>
      <c r="J28" s="4"/>
    </row>
    <row r="29" spans="2:10" ht="37.5" customHeight="1" thickBot="1">
      <c r="B29" s="12" t="s">
        <v>17</v>
      </c>
      <c r="C29" s="19" t="s">
        <v>68</v>
      </c>
      <c r="D29" s="32">
        <v>6941.2344</v>
      </c>
      <c r="E29" s="32">
        <v>7276.47</v>
      </c>
      <c r="F29" s="32">
        <v>7276.47</v>
      </c>
      <c r="G29" s="32">
        <v>7276.47</v>
      </c>
      <c r="H29" s="32">
        <f t="shared" si="3"/>
        <v>0</v>
      </c>
      <c r="I29" s="33">
        <f t="shared" si="1"/>
        <v>100</v>
      </c>
      <c r="J29" s="4"/>
    </row>
    <row r="30" spans="2:10" ht="54" customHeight="1" thickBot="1">
      <c r="B30" s="12" t="s">
        <v>22</v>
      </c>
      <c r="C30" s="19" t="s">
        <v>21</v>
      </c>
      <c r="D30" s="32">
        <v>105</v>
      </c>
      <c r="E30" s="32">
        <v>105</v>
      </c>
      <c r="F30" s="32">
        <v>105</v>
      </c>
      <c r="G30" s="31">
        <v>105</v>
      </c>
      <c r="H30" s="32">
        <f t="shared" si="3"/>
        <v>0</v>
      </c>
      <c r="I30" s="33">
        <f t="shared" si="1"/>
        <v>100</v>
      </c>
      <c r="J30" s="4"/>
    </row>
    <row r="31" spans="2:10" ht="57" customHeight="1" thickBot="1">
      <c r="B31" s="12" t="s">
        <v>69</v>
      </c>
      <c r="C31" s="19" t="s">
        <v>45</v>
      </c>
      <c r="D31" s="31"/>
      <c r="E31" s="31"/>
      <c r="F31" s="31">
        <v>7801.998</v>
      </c>
      <c r="G31" s="31">
        <v>7777.065</v>
      </c>
      <c r="H31" s="32">
        <f t="shared" si="3"/>
        <v>-24.932999999999993</v>
      </c>
      <c r="I31" s="33">
        <f aca="true" t="shared" si="4" ref="I31:I38">G31/F31*100</f>
        <v>99.68042801343964</v>
      </c>
      <c r="J31" s="4"/>
    </row>
    <row r="32" spans="2:10" ht="64.5" customHeight="1" thickBot="1">
      <c r="B32" s="12" t="s">
        <v>60</v>
      </c>
      <c r="C32" s="19" t="s">
        <v>45</v>
      </c>
      <c r="D32" s="32">
        <v>3418.1104</v>
      </c>
      <c r="E32" s="31"/>
      <c r="F32" s="32">
        <v>5601.728</v>
      </c>
      <c r="G32" s="32">
        <v>5350.92</v>
      </c>
      <c r="H32" s="32">
        <f t="shared" si="3"/>
        <v>-250.808</v>
      </c>
      <c r="I32" s="33">
        <f t="shared" si="4"/>
        <v>95.52266729123585</v>
      </c>
      <c r="J32" s="4"/>
    </row>
    <row r="33" spans="2:10" ht="67.5" customHeight="1" thickBot="1">
      <c r="B33" s="12" t="s">
        <v>61</v>
      </c>
      <c r="C33" s="19" t="s">
        <v>45</v>
      </c>
      <c r="D33" s="32">
        <v>3106.509</v>
      </c>
      <c r="E33" s="31"/>
      <c r="F33" s="31">
        <v>677.035</v>
      </c>
      <c r="G33" s="32">
        <v>677.035</v>
      </c>
      <c r="H33" s="32">
        <f t="shared" si="3"/>
        <v>0</v>
      </c>
      <c r="I33" s="33">
        <f t="shared" si="4"/>
        <v>100</v>
      </c>
      <c r="J33" s="4"/>
    </row>
    <row r="34" spans="2:10" ht="108" customHeight="1" thickBot="1">
      <c r="B34" s="12" t="s">
        <v>62</v>
      </c>
      <c r="C34" s="19" t="s">
        <v>45</v>
      </c>
      <c r="D34" s="32"/>
      <c r="E34" s="31"/>
      <c r="F34" s="31">
        <v>8423.671</v>
      </c>
      <c r="G34" s="32">
        <v>8423.671</v>
      </c>
      <c r="H34" s="32">
        <f t="shared" si="3"/>
        <v>0</v>
      </c>
      <c r="I34" s="33">
        <f t="shared" si="4"/>
        <v>100</v>
      </c>
      <c r="J34" s="4"/>
    </row>
    <row r="35" spans="2:10" ht="40.5" customHeight="1" thickBot="1">
      <c r="B35" s="12" t="s">
        <v>63</v>
      </c>
      <c r="C35" s="19" t="s">
        <v>45</v>
      </c>
      <c r="D35" s="32"/>
      <c r="E35" s="31"/>
      <c r="F35" s="32">
        <v>185.35</v>
      </c>
      <c r="G35" s="32">
        <v>185.35</v>
      </c>
      <c r="H35" s="32">
        <f t="shared" si="3"/>
        <v>0</v>
      </c>
      <c r="I35" s="33">
        <f t="shared" si="4"/>
        <v>100</v>
      </c>
      <c r="J35" s="4"/>
    </row>
    <row r="36" spans="2:10" ht="72" customHeight="1" thickBot="1">
      <c r="B36" s="12" t="s">
        <v>51</v>
      </c>
      <c r="C36" s="19" t="s">
        <v>47</v>
      </c>
      <c r="D36" s="31">
        <v>914.513</v>
      </c>
      <c r="E36" s="31"/>
      <c r="F36" s="31">
        <v>324.974</v>
      </c>
      <c r="G36" s="31">
        <v>324.974</v>
      </c>
      <c r="H36" s="32">
        <f t="shared" si="3"/>
        <v>0</v>
      </c>
      <c r="I36" s="33">
        <f>G36/F36*100</f>
        <v>100</v>
      </c>
      <c r="J36" s="4"/>
    </row>
    <row r="37" spans="2:10" ht="39" customHeight="1" thickBot="1">
      <c r="B37" s="12" t="s">
        <v>48</v>
      </c>
      <c r="C37" s="19" t="s">
        <v>47</v>
      </c>
      <c r="D37" s="32">
        <v>350</v>
      </c>
      <c r="E37" s="31"/>
      <c r="F37" s="32">
        <v>520</v>
      </c>
      <c r="G37" s="32">
        <v>520</v>
      </c>
      <c r="H37" s="32">
        <f t="shared" si="3"/>
        <v>0</v>
      </c>
      <c r="I37" s="33">
        <f t="shared" si="4"/>
        <v>100</v>
      </c>
      <c r="J37" s="4"/>
    </row>
    <row r="38" spans="2:10" ht="61.5" customHeight="1" thickBot="1">
      <c r="B38" s="12" t="s">
        <v>64</v>
      </c>
      <c r="C38" s="19" t="s">
        <v>47</v>
      </c>
      <c r="D38" s="32"/>
      <c r="E38" s="31"/>
      <c r="F38" s="32">
        <v>249.9</v>
      </c>
      <c r="G38" s="32">
        <v>249.9</v>
      </c>
      <c r="H38" s="32">
        <f t="shared" si="3"/>
        <v>0</v>
      </c>
      <c r="I38" s="33">
        <f t="shared" si="4"/>
        <v>100</v>
      </c>
      <c r="J38" s="4"/>
    </row>
    <row r="39" spans="2:9" ht="69.75" customHeight="1" thickBot="1">
      <c r="B39" s="12" t="s">
        <v>58</v>
      </c>
      <c r="C39" s="19" t="s">
        <v>27</v>
      </c>
      <c r="D39" s="32">
        <v>29146.08175</v>
      </c>
      <c r="E39" s="31">
        <v>15674.316</v>
      </c>
      <c r="F39" s="31">
        <v>21204.358</v>
      </c>
      <c r="G39" s="32">
        <v>14221.76</v>
      </c>
      <c r="H39" s="32">
        <f t="shared" si="3"/>
        <v>-6982.598</v>
      </c>
      <c r="I39" s="33">
        <f t="shared" si="1"/>
        <v>67.0699862735764</v>
      </c>
    </row>
    <row r="40" spans="2:9" ht="51.75" customHeight="1" thickBot="1">
      <c r="B40" s="12" t="s">
        <v>28</v>
      </c>
      <c r="C40" s="19" t="s">
        <v>29</v>
      </c>
      <c r="D40" s="32">
        <v>565.0771</v>
      </c>
      <c r="E40" s="31">
        <v>303.89</v>
      </c>
      <c r="F40" s="32">
        <v>411.105</v>
      </c>
      <c r="G40" s="32">
        <v>275.728</v>
      </c>
      <c r="H40" s="32">
        <f t="shared" si="3"/>
        <v>-135.377</v>
      </c>
      <c r="I40" s="33">
        <f t="shared" si="1"/>
        <v>67.0699699590129</v>
      </c>
    </row>
    <row r="41" spans="2:9" ht="43.5" customHeight="1" thickBot="1">
      <c r="B41" s="12" t="s">
        <v>25</v>
      </c>
      <c r="C41" s="19" t="s">
        <v>26</v>
      </c>
      <c r="D41" s="31">
        <v>15415.825</v>
      </c>
      <c r="E41" s="31"/>
      <c r="F41" s="32">
        <v>17350.51</v>
      </c>
      <c r="G41" s="32">
        <v>17350.51</v>
      </c>
      <c r="H41" s="32">
        <f t="shared" si="3"/>
        <v>0</v>
      </c>
      <c r="I41" s="33">
        <f>G41/F41*100</f>
        <v>100</v>
      </c>
    </row>
    <row r="42" spans="2:9" ht="67.5" customHeight="1" thickBot="1">
      <c r="B42" s="12" t="s">
        <v>65</v>
      </c>
      <c r="C42" s="19" t="s">
        <v>66</v>
      </c>
      <c r="D42" s="31"/>
      <c r="E42" s="31"/>
      <c r="F42" s="32">
        <v>1162.25</v>
      </c>
      <c r="G42" s="32">
        <v>1162.25</v>
      </c>
      <c r="H42" s="32">
        <f t="shared" si="3"/>
        <v>0</v>
      </c>
      <c r="I42" s="33">
        <f>G42/F42*100</f>
        <v>100</v>
      </c>
    </row>
    <row r="43" spans="2:9" ht="78.75" customHeight="1" thickBot="1">
      <c r="B43" s="12" t="s">
        <v>23</v>
      </c>
      <c r="C43" s="19" t="s">
        <v>24</v>
      </c>
      <c r="D43" s="31">
        <v>1043</v>
      </c>
      <c r="E43" s="32">
        <v>8370</v>
      </c>
      <c r="F43" s="31">
        <v>10913.963</v>
      </c>
      <c r="G43" s="31">
        <v>10913.963</v>
      </c>
      <c r="H43" s="32">
        <f t="shared" si="3"/>
        <v>0</v>
      </c>
      <c r="I43" s="33">
        <f>G43/F43*100</f>
        <v>100</v>
      </c>
    </row>
    <row r="44" spans="2:9" ht="16.5" thickBot="1">
      <c r="B44" s="12" t="s">
        <v>32</v>
      </c>
      <c r="C44" s="22" t="s">
        <v>6</v>
      </c>
      <c r="D44" s="32">
        <f>SUM(D29:D43)</f>
        <v>61005.35065000001</v>
      </c>
      <c r="E44" s="31">
        <f>SUM(E29:E43)</f>
        <v>31729.676</v>
      </c>
      <c r="F44" s="32">
        <f>SUM(F29:F43)</f>
        <v>82208.312</v>
      </c>
      <c r="G44" s="32">
        <f>SUM(G29:G43)</f>
        <v>74814.596</v>
      </c>
      <c r="H44" s="32">
        <f>G44-F44</f>
        <v>-7393.716</v>
      </c>
      <c r="I44" s="33">
        <f>G44/F44*100</f>
        <v>91.00612113286063</v>
      </c>
    </row>
    <row r="45" spans="2:9" ht="16.5" thickBot="1">
      <c r="B45" s="12" t="s">
        <v>46</v>
      </c>
      <c r="C45" s="23"/>
      <c r="D45" s="35">
        <f>D44+D28</f>
        <v>164914.53334000002</v>
      </c>
      <c r="E45" s="34">
        <f>E44+E28</f>
        <v>128795.26199999999</v>
      </c>
      <c r="F45" s="35">
        <f>F44+F28</f>
        <v>181330.758</v>
      </c>
      <c r="G45" s="35">
        <f>G44+G28</f>
        <v>185983.055</v>
      </c>
      <c r="H45" s="32">
        <f>G45-F45</f>
        <v>4652.296999999991</v>
      </c>
      <c r="I45" s="33">
        <f t="shared" si="1"/>
        <v>102.56564140100268</v>
      </c>
    </row>
  </sheetData>
  <sheetProtection/>
  <mergeCells count="5">
    <mergeCell ref="F2:J2"/>
    <mergeCell ref="F3:I3"/>
    <mergeCell ref="F4:J4"/>
    <mergeCell ref="B6:I7"/>
    <mergeCell ref="B8:H8"/>
  </mergeCells>
  <printOptions/>
  <pageMargins left="0.86" right="0.3937007874015748" top="0.3937007874015748" bottom="0.3937007874015748" header="0.2755905511811024" footer="0.1181102362204724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"Вельское"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Пользователь</cp:lastModifiedBy>
  <cp:lastPrinted>2024-03-27T07:04:15Z</cp:lastPrinted>
  <dcterms:created xsi:type="dcterms:W3CDTF">2008-11-11T13:44:01Z</dcterms:created>
  <dcterms:modified xsi:type="dcterms:W3CDTF">2024-03-27T07:04:17Z</dcterms:modified>
  <cp:category/>
  <cp:version/>
  <cp:contentType/>
  <cp:contentStatus/>
</cp:coreProperties>
</file>