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025" activeTab="0"/>
  </bookViews>
  <sheets>
    <sheet name="Лист3" sheetId="1" r:id="rId1"/>
  </sheets>
  <definedNames>
    <definedName name="_xlnm.Print_Area" localSheetId="0">'Лист3'!$A$1:$F$74</definedName>
  </definedNames>
  <calcPr fullCalcOnLoad="1"/>
</workbook>
</file>

<file path=xl/sharedStrings.xml><?xml version="1.0" encoding="utf-8"?>
<sst xmlns="http://schemas.openxmlformats.org/spreadsheetml/2006/main" count="117" uniqueCount="64">
  <si>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</si>
  <si>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</si>
  <si>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</si>
  <si>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</si>
  <si>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</si>
  <si>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</si>
  <si>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</si>
  <si>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</si>
  <si>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</si>
  <si>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</si>
  <si>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</si>
  <si>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</si>
  <si>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</si>
  <si>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</si>
  <si>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</si>
  <si>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</si>
  <si>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</si>
  <si>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</si>
  <si>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</si>
  <si>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</si>
  <si>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</si>
  <si>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</si>
  <si>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</si>
  <si>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</si>
  <si>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</si>
  <si>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</si>
  <si>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</si>
  <si>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</si>
  <si>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</si>
  <si>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</si>
  <si>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</si>
  <si>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</si>
  <si>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</si>
  <si>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</si>
  <si>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</si>
  <si>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</si>
  <si>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</si>
  <si>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14</t>
  </si>
  <si>
    <t>Культура, кинематография</t>
  </si>
  <si>
    <t>ВСЕГО</t>
  </si>
  <si>
    <t>Транспорт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</si>
  <si>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</si>
  <si>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</si>
  <si>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</si>
  <si>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Социальное обеспечение населения  </t>
  </si>
  <si>
    <t>Раздел</t>
  </si>
  <si>
    <t>Подраздел</t>
  </si>
  <si>
    <t>Массовый спорт</t>
  </si>
  <si>
    <t>Дорожное хозяйство (дорожные фонды)</t>
  </si>
  <si>
    <t xml:space="preserve">Молодёжная политика </t>
  </si>
  <si>
    <t>Обслуживание государственного внутреннего и муниципального долга</t>
  </si>
  <si>
    <t>Обеспечение проведения выборов и референдумов</t>
  </si>
  <si>
    <t>Защита населения и территории от черезвычайных ситуаций природного и техногенного характера, обеспечение пожарной безопасности</t>
  </si>
  <si>
    <t>2024 год</t>
  </si>
  <si>
    <t>2025 год</t>
  </si>
  <si>
    <t xml:space="preserve">Сумма, руб. </t>
  </si>
  <si>
    <t>2026 год</t>
  </si>
  <si>
    <t>Распределение бюджетных ассигнований бюджета городского поселения "Вельское" Вельского муниципального района Архангельской области на 2024 год по разделам, подразделам функциональной классификации расходов бюджетов РФ</t>
  </si>
  <si>
    <t>поселения "Вельское"  Вельского муниципального района</t>
  </si>
  <si>
    <t>Архангельской области</t>
  </si>
  <si>
    <t xml:space="preserve">"Об уточнении бюджета городского поселения "Вельское" Вельского </t>
  </si>
  <si>
    <t xml:space="preserve">  Приложение № 3 к решению Совета депутатов городского</t>
  </si>
  <si>
    <t xml:space="preserve">муниципального района Архангельской области на 2024 г. и плановый 2025-2026 гг."  </t>
  </si>
  <si>
    <t>№ 205 от 26.03.2024 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</si>
</sst>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9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118" zoomScaleNormal="118" workbookViewId="0" topLeftCell="A1">
      <selection activeCell="A6" sqref="A6:F6"/>
    </sheetView>
  </sheetViews>
  <sheetFormatPr defaultColWidth="9.140625" defaultRowHeight="12.75"/>
  <cols>
    <col min="1" max="1" width="44.140625" style="2" customWidth="1"/>
    <col min="2" max="2" width="8.421875" style="2" customWidth="1"/>
    <col min="3" max="3" width="10.00390625" style="2" customWidth="1"/>
    <col min="4" max="4" width="20.8515625" style="2" customWidth="1"/>
    <col min="5" max="5" width="16.57421875" style="2" hidden="1" customWidth="1"/>
    <col min="6" max="6" width="21.140625" style="10" hidden="1" customWidth="1"/>
    <col min="7" max="8" width="9.140625" style="0" hidden="1" customWidth="1"/>
    <col min="10" max="11" width="15.8515625" style="0" bestFit="1" customWidth="1"/>
  </cols>
  <sheetData>
    <row r="1" spans="1:6" ht="12.75" customHeight="1">
      <c r="A1" s="21" t="s">
        <v>61</v>
      </c>
      <c r="B1" s="21"/>
      <c r="C1" s="21"/>
      <c r="D1" s="21"/>
      <c r="E1" s="21"/>
      <c r="F1" s="21"/>
    </row>
    <row r="2" spans="1:6" ht="12.75" customHeight="1">
      <c r="A2" s="21" t="s">
        <v>58</v>
      </c>
      <c r="B2" s="21"/>
      <c r="C2" s="21"/>
      <c r="D2" s="21"/>
      <c r="E2" s="21"/>
      <c r="F2" s="21"/>
    </row>
    <row r="3" spans="1:6" ht="12.75" customHeight="1">
      <c r="A3" s="21" t="s">
        <v>59</v>
      </c>
      <c r="B3" s="21"/>
      <c r="C3" s="21"/>
      <c r="D3" s="21"/>
      <c r="E3" s="21"/>
      <c r="F3" s="21"/>
    </row>
    <row r="4" spans="1:6" ht="12.75" customHeight="1">
      <c r="A4" s="21" t="s">
        <v>60</v>
      </c>
      <c r="B4" s="21"/>
      <c r="C4" s="21"/>
      <c r="D4" s="21"/>
      <c r="E4" s="21"/>
      <c r="F4" s="21"/>
    </row>
    <row r="5" spans="1:6" ht="12.75" customHeight="1">
      <c r="A5" s="21" t="s">
        <v>62</v>
      </c>
      <c r="B5" s="21"/>
      <c r="C5" s="21"/>
      <c r="D5" s="21"/>
      <c r="E5" s="21"/>
      <c r="F5" s="21"/>
    </row>
    <row r="6" spans="1:6" ht="13.5" customHeight="1">
      <c r="A6" s="21" t="s">
        <v>63</v>
      </c>
      <c r="B6" s="21"/>
      <c r="C6" s="21"/>
      <c r="D6" s="21"/>
      <c r="E6" s="21"/>
      <c r="F6" s="21"/>
    </row>
    <row r="7" spans="1:3" ht="12.75" customHeight="1">
      <c r="A7" s="27"/>
      <c r="B7" s="27"/>
      <c r="C7" s="27"/>
    </row>
    <row r="8" spans="1:3" ht="12.75">
      <c r="A8" s="27"/>
      <c r="B8" s="27"/>
      <c r="C8" s="27"/>
    </row>
    <row r="9" spans="1:6" ht="12.75" customHeight="1">
      <c r="A9" s="29" t="s">
        <v>57</v>
      </c>
      <c r="B9" s="29"/>
      <c r="C9" s="29"/>
      <c r="D9" s="29"/>
      <c r="E9" s="29"/>
      <c r="F9" s="29"/>
    </row>
    <row r="10" spans="1:6" ht="44.25" customHeight="1">
      <c r="A10" s="30"/>
      <c r="B10" s="30"/>
      <c r="C10" s="30"/>
      <c r="D10" s="30"/>
      <c r="E10" s="30"/>
      <c r="F10" s="30"/>
    </row>
    <row r="11" spans="1:6" ht="12.75" customHeight="1">
      <c r="A11" s="28" t="s">
        <v>0</v>
      </c>
      <c r="B11" s="25" t="s">
        <v>45</v>
      </c>
      <c r="C11" s="25" t="s">
        <v>46</v>
      </c>
      <c r="D11" s="22" t="s">
        <v>55</v>
      </c>
      <c r="E11" s="23"/>
      <c r="F11" s="24"/>
    </row>
    <row r="12" spans="1:6" ht="31.5" customHeight="1">
      <c r="A12" s="28"/>
      <c r="B12" s="26"/>
      <c r="C12" s="26"/>
      <c r="D12" s="7" t="s">
        <v>53</v>
      </c>
      <c r="E12" s="7" t="s">
        <v>54</v>
      </c>
      <c r="F12" s="7" t="s">
        <v>56</v>
      </c>
    </row>
    <row r="13" spans="1:6" ht="12.75">
      <c r="A13" s="5">
        <v>1</v>
      </c>
      <c r="B13" s="6">
        <v>2</v>
      </c>
      <c r="C13" s="6">
        <v>3</v>
      </c>
      <c r="D13" s="3">
        <v>6</v>
      </c>
      <c r="E13" s="3">
        <v>6</v>
      </c>
      <c r="F13" s="6">
        <v>6</v>
      </c>
    </row>
    <row r="14" spans="1:6" ht="19.5" customHeight="1">
      <c r="A14" s="12" t="s">
        <v>1</v>
      </c>
      <c r="B14" s="13" t="s">
        <v>2</v>
      </c>
      <c r="C14" s="13" t="s">
        <v>3</v>
      </c>
      <c r="D14" s="14">
        <f>D15+D16+D17+D20+D21+D18+D19</f>
        <v>35933698.5</v>
      </c>
      <c r="E14" s="14">
        <f>SUM(E15:E21)</f>
        <v>36026486.620000005</v>
      </c>
      <c r="F14" s="14">
        <f>SUM(F15:F21)</f>
        <v>36341586.519999996</v>
      </c>
    </row>
    <row r="15" spans="1:11" ht="40.5" customHeight="1">
      <c r="A15" s="8" t="s">
        <v>4</v>
      </c>
      <c r="B15" s="17" t="s">
        <v>2</v>
      </c>
      <c r="C15" s="17" t="s">
        <v>5</v>
      </c>
      <c r="D15" s="18">
        <v>2343700</v>
      </c>
      <c r="E15" s="18">
        <v>2367137</v>
      </c>
      <c r="F15" s="18">
        <v>2390808.37</v>
      </c>
      <c r="G15">
        <f>SUM(D15*1.0019909)</f>
        <v>2348366.07233</v>
      </c>
      <c r="H15">
        <f>SUM(G15*1.0390579)</f>
        <v>2440088.319546458</v>
      </c>
      <c r="J15" s="19"/>
      <c r="K15" s="19"/>
    </row>
    <row r="16" spans="1:8" ht="50.25" customHeight="1">
      <c r="A16" s="8" t="s">
        <v>6</v>
      </c>
      <c r="B16" s="17" t="s">
        <v>2</v>
      </c>
      <c r="C16" s="17" t="s">
        <v>7</v>
      </c>
      <c r="D16" s="18">
        <v>0</v>
      </c>
      <c r="E16" s="18">
        <v>0</v>
      </c>
      <c r="F16" s="18">
        <v>0</v>
      </c>
      <c r="G16">
        <f aca="true" t="shared" si="0" ref="G16:G48">SUM(D16*1.0019909)</f>
        <v>0</v>
      </c>
      <c r="H16">
        <f aca="true" t="shared" si="1" ref="H16:H48">SUM(G16*1.0390579)</f>
        <v>0</v>
      </c>
    </row>
    <row r="17" spans="1:8" ht="54.75" customHeight="1">
      <c r="A17" s="8" t="s">
        <v>8</v>
      </c>
      <c r="B17" s="17" t="s">
        <v>2</v>
      </c>
      <c r="C17" s="17" t="s">
        <v>9</v>
      </c>
      <c r="D17" s="18">
        <v>32310765.5</v>
      </c>
      <c r="E17" s="18">
        <v>32480116.62</v>
      </c>
      <c r="F17" s="18">
        <v>32771545.15</v>
      </c>
      <c r="G17">
        <f t="shared" si="0"/>
        <v>32375093.00303395</v>
      </c>
      <c r="H17">
        <f t="shared" si="1"/>
        <v>33639596.14803715</v>
      </c>
    </row>
    <row r="18" spans="1:8" ht="39.75" customHeight="1">
      <c r="A18" s="8" t="s">
        <v>42</v>
      </c>
      <c r="B18" s="17" t="s">
        <v>2</v>
      </c>
      <c r="C18" s="17" t="s">
        <v>43</v>
      </c>
      <c r="D18" s="18">
        <v>65233</v>
      </c>
      <c r="E18" s="18">
        <v>65233</v>
      </c>
      <c r="F18" s="18">
        <v>65233</v>
      </c>
      <c r="G18">
        <f t="shared" si="0"/>
        <v>65362.8723797</v>
      </c>
      <c r="H18">
        <f t="shared" si="1"/>
        <v>67915.80891281908</v>
      </c>
    </row>
    <row r="19" spans="1:8" ht="25.5" customHeight="1" hidden="1">
      <c r="A19" s="8" t="s">
        <v>51</v>
      </c>
      <c r="B19" s="17" t="s">
        <v>2</v>
      </c>
      <c r="C19" s="17" t="s">
        <v>10</v>
      </c>
      <c r="D19" s="18"/>
      <c r="E19" s="18"/>
      <c r="F19" s="18"/>
      <c r="G19">
        <f t="shared" si="0"/>
        <v>0</v>
      </c>
      <c r="H19">
        <f t="shared" si="1"/>
        <v>0</v>
      </c>
    </row>
    <row r="20" spans="1:8" ht="16.5" customHeight="1">
      <c r="A20" s="8" t="s">
        <v>11</v>
      </c>
      <c r="B20" s="17" t="s">
        <v>2</v>
      </c>
      <c r="C20" s="17" t="s">
        <v>12</v>
      </c>
      <c r="D20" s="18">
        <v>500000</v>
      </c>
      <c r="E20" s="18">
        <v>500000</v>
      </c>
      <c r="F20" s="18">
        <v>500000</v>
      </c>
      <c r="G20">
        <f t="shared" si="0"/>
        <v>500995.45</v>
      </c>
      <c r="H20">
        <f t="shared" si="1"/>
        <v>520563.280186555</v>
      </c>
    </row>
    <row r="21" spans="1:8" ht="16.5" customHeight="1">
      <c r="A21" s="8" t="s">
        <v>13</v>
      </c>
      <c r="B21" s="17" t="s">
        <v>2</v>
      </c>
      <c r="C21" s="17" t="s">
        <v>14</v>
      </c>
      <c r="D21" s="18">
        <v>714000</v>
      </c>
      <c r="E21" s="18">
        <v>614000</v>
      </c>
      <c r="F21" s="18">
        <v>614000</v>
      </c>
      <c r="G21">
        <f t="shared" si="0"/>
        <v>715421.5026</v>
      </c>
      <c r="H21">
        <f t="shared" si="1"/>
        <v>743364.3641064005</v>
      </c>
    </row>
    <row r="22" spans="1:8" ht="33.75" customHeight="1">
      <c r="A22" s="12" t="s">
        <v>15</v>
      </c>
      <c r="B22" s="13" t="s">
        <v>7</v>
      </c>
      <c r="C22" s="13" t="s">
        <v>3</v>
      </c>
      <c r="D22" s="14">
        <f>D23+D25+D24</f>
        <v>2575912</v>
      </c>
      <c r="E22" s="14">
        <f>E23+E25+E24</f>
        <v>2575912</v>
      </c>
      <c r="F22" s="14">
        <f>F23+F25+F24</f>
        <v>2575912</v>
      </c>
      <c r="G22">
        <f t="shared" si="0"/>
        <v>2581040.3832008</v>
      </c>
      <c r="H22">
        <f t="shared" si="1"/>
        <v>2681850.4003838184</v>
      </c>
    </row>
    <row r="23" spans="1:8" ht="41.25" customHeight="1" hidden="1">
      <c r="A23" s="8" t="s">
        <v>16</v>
      </c>
      <c r="B23" s="17" t="s">
        <v>7</v>
      </c>
      <c r="C23" s="17" t="s">
        <v>17</v>
      </c>
      <c r="D23" s="18">
        <v>0</v>
      </c>
      <c r="E23" s="18">
        <v>0</v>
      </c>
      <c r="F23" s="18">
        <v>0</v>
      </c>
      <c r="G23">
        <f t="shared" si="0"/>
        <v>0</v>
      </c>
      <c r="H23">
        <f t="shared" si="1"/>
        <v>0</v>
      </c>
    </row>
    <row r="24" spans="1:8" ht="57.75" customHeight="1">
      <c r="A24" s="8" t="s">
        <v>52</v>
      </c>
      <c r="B24" s="17" t="s">
        <v>7</v>
      </c>
      <c r="C24" s="17" t="s">
        <v>18</v>
      </c>
      <c r="D24" s="18">
        <v>2315912</v>
      </c>
      <c r="E24" s="18">
        <f>D24</f>
        <v>2315912</v>
      </c>
      <c r="F24" s="18">
        <f>E24</f>
        <v>2315912</v>
      </c>
      <c r="G24">
        <f t="shared" si="0"/>
        <v>2320522.7492008</v>
      </c>
      <c r="H24">
        <f t="shared" si="1"/>
        <v>2411157.49468681</v>
      </c>
    </row>
    <row r="25" spans="1:8" s="1" customFormat="1" ht="42.75" customHeight="1">
      <c r="A25" s="8" t="s">
        <v>41</v>
      </c>
      <c r="B25" s="17" t="s">
        <v>7</v>
      </c>
      <c r="C25" s="17" t="s">
        <v>37</v>
      </c>
      <c r="D25" s="18">
        <v>260000</v>
      </c>
      <c r="E25" s="18">
        <f>D25</f>
        <v>260000</v>
      </c>
      <c r="F25" s="18">
        <f>E25</f>
        <v>260000</v>
      </c>
      <c r="G25">
        <f t="shared" si="0"/>
        <v>260517.634</v>
      </c>
      <c r="H25">
        <f t="shared" si="1"/>
        <v>270692.9056970086</v>
      </c>
    </row>
    <row r="26" spans="1:8" ht="20.25" customHeight="1">
      <c r="A26" s="12" t="s">
        <v>19</v>
      </c>
      <c r="B26" s="13" t="s">
        <v>9</v>
      </c>
      <c r="C26" s="13" t="s">
        <v>3</v>
      </c>
      <c r="D26" s="14">
        <f>D30+D29+D28</f>
        <v>40866650</v>
      </c>
      <c r="E26" s="14">
        <f>E30+E29+E28</f>
        <v>29024470</v>
      </c>
      <c r="F26" s="14">
        <f>F30+F29+F28</f>
        <v>34431570.43</v>
      </c>
      <c r="G26">
        <f t="shared" si="0"/>
        <v>40948011.413485</v>
      </c>
      <c r="H26">
        <f t="shared" si="1"/>
        <v>42547354.74847175</v>
      </c>
    </row>
    <row r="27" spans="1:8" ht="17.25" customHeight="1" hidden="1">
      <c r="A27" s="8" t="s">
        <v>40</v>
      </c>
      <c r="B27" s="17" t="s">
        <v>9</v>
      </c>
      <c r="C27" s="17" t="s">
        <v>28</v>
      </c>
      <c r="D27" s="18">
        <v>0</v>
      </c>
      <c r="E27" s="18">
        <v>0</v>
      </c>
      <c r="F27" s="18">
        <v>0</v>
      </c>
      <c r="G27">
        <f t="shared" si="0"/>
        <v>0</v>
      </c>
      <c r="H27">
        <f t="shared" si="1"/>
        <v>0</v>
      </c>
    </row>
    <row r="28" spans="1:8" ht="17.25" customHeight="1">
      <c r="A28" s="8" t="s">
        <v>40</v>
      </c>
      <c r="B28" s="17" t="s">
        <v>9</v>
      </c>
      <c r="C28" s="17" t="s">
        <v>28</v>
      </c>
      <c r="D28" s="18">
        <v>3000000</v>
      </c>
      <c r="E28" s="18">
        <f aca="true" t="shared" si="2" ref="E28:F30">D28</f>
        <v>3000000</v>
      </c>
      <c r="F28" s="18">
        <f t="shared" si="2"/>
        <v>3000000</v>
      </c>
      <c r="G28">
        <f t="shared" si="0"/>
        <v>3005972.7</v>
      </c>
      <c r="H28">
        <f t="shared" si="1"/>
        <v>3123379.68111933</v>
      </c>
    </row>
    <row r="29" spans="1:8" ht="17.25" customHeight="1">
      <c r="A29" s="8" t="s">
        <v>48</v>
      </c>
      <c r="B29" s="17" t="s">
        <v>9</v>
      </c>
      <c r="C29" s="17" t="s">
        <v>17</v>
      </c>
      <c r="D29" s="18">
        <f>31190000-8400000+400000+8570000+5340650</f>
        <v>37100650</v>
      </c>
      <c r="E29" s="18">
        <f>31190000-8400000+(8400000-5931530)</f>
        <v>25258470</v>
      </c>
      <c r="F29" s="18">
        <f>31190000-524429.57</f>
        <v>30665570.43</v>
      </c>
      <c r="G29">
        <f t="shared" si="0"/>
        <v>37174513.684085004</v>
      </c>
      <c r="H29">
        <f t="shared" si="1"/>
        <v>38626472.12210663</v>
      </c>
    </row>
    <row r="30" spans="1:8" ht="27.75" customHeight="1">
      <c r="A30" s="8" t="s">
        <v>21</v>
      </c>
      <c r="B30" s="17" t="s">
        <v>9</v>
      </c>
      <c r="C30" s="17" t="s">
        <v>22</v>
      </c>
      <c r="D30" s="18">
        <f>430000+336000</f>
        <v>766000</v>
      </c>
      <c r="E30" s="18">
        <f t="shared" si="2"/>
        <v>766000</v>
      </c>
      <c r="F30" s="18">
        <f t="shared" si="2"/>
        <v>766000</v>
      </c>
      <c r="G30">
        <f t="shared" si="0"/>
        <v>767525.0294</v>
      </c>
      <c r="H30">
        <f t="shared" si="1"/>
        <v>797502.9452458023</v>
      </c>
    </row>
    <row r="31" spans="1:8" ht="15.75">
      <c r="A31" s="12" t="s">
        <v>23</v>
      </c>
      <c r="B31" s="13" t="s">
        <v>20</v>
      </c>
      <c r="C31" s="13" t="s">
        <v>3</v>
      </c>
      <c r="D31" s="14">
        <f>D32+D33+D34</f>
        <v>71704742.61</v>
      </c>
      <c r="E31" s="14">
        <f>E32+E33+E34</f>
        <v>48947549.98</v>
      </c>
      <c r="F31" s="14">
        <f>F32+F33+F34</f>
        <v>48947549.98</v>
      </c>
      <c r="G31">
        <f t="shared" si="0"/>
        <v>71847499.58206224</v>
      </c>
      <c r="H31">
        <f t="shared" si="1"/>
        <v>74653712.03598846</v>
      </c>
    </row>
    <row r="32" spans="1:8" ht="15" customHeight="1">
      <c r="A32" s="8" t="s">
        <v>24</v>
      </c>
      <c r="B32" s="17" t="s">
        <v>20</v>
      </c>
      <c r="C32" s="17" t="s">
        <v>2</v>
      </c>
      <c r="D32" s="18">
        <v>27295168.57</v>
      </c>
      <c r="E32" s="18">
        <v>14020570.01</v>
      </c>
      <c r="F32" s="18">
        <v>14020570.01</v>
      </c>
      <c r="G32">
        <f t="shared" si="0"/>
        <v>27349510.521106012</v>
      </c>
      <c r="H32">
        <f t="shared" si="1"/>
        <v>28417724.968088318</v>
      </c>
    </row>
    <row r="33" spans="1:8" ht="15" customHeight="1">
      <c r="A33" s="8" t="s">
        <v>25</v>
      </c>
      <c r="B33" s="17" t="s">
        <v>20</v>
      </c>
      <c r="C33" s="17" t="s">
        <v>5</v>
      </c>
      <c r="D33" s="18">
        <v>10901173.26</v>
      </c>
      <c r="E33" s="18">
        <v>7709200</v>
      </c>
      <c r="F33" s="18">
        <v>7709200</v>
      </c>
      <c r="G33">
        <f t="shared" si="0"/>
        <v>10922876.405843334</v>
      </c>
      <c r="H33">
        <f t="shared" si="1"/>
        <v>11349501.020215122</v>
      </c>
    </row>
    <row r="34" spans="1:8" ht="15.75">
      <c r="A34" s="9" t="s">
        <v>26</v>
      </c>
      <c r="B34" s="17" t="s">
        <v>20</v>
      </c>
      <c r="C34" s="17" t="s">
        <v>7</v>
      </c>
      <c r="D34" s="18">
        <v>33508400.78</v>
      </c>
      <c r="E34" s="18">
        <v>27217779.97</v>
      </c>
      <c r="F34" s="18">
        <v>27217779.97</v>
      </c>
      <c r="G34">
        <f t="shared" si="0"/>
        <v>33575112.65511291</v>
      </c>
      <c r="H34">
        <f t="shared" si="1"/>
        <v>34886486.04768504</v>
      </c>
    </row>
    <row r="35" spans="1:8" ht="21" customHeight="1">
      <c r="A35" s="12" t="s">
        <v>27</v>
      </c>
      <c r="B35" s="13" t="s">
        <v>10</v>
      </c>
      <c r="C35" s="13" t="s">
        <v>3</v>
      </c>
      <c r="D35" s="14">
        <f>D36</f>
        <v>234000</v>
      </c>
      <c r="E35" s="14">
        <f>E36</f>
        <v>234000</v>
      </c>
      <c r="F35" s="14">
        <f>F36</f>
        <v>234000</v>
      </c>
      <c r="G35">
        <f t="shared" si="0"/>
        <v>234465.8706</v>
      </c>
      <c r="H35">
        <f t="shared" si="1"/>
        <v>243623.61512730774</v>
      </c>
    </row>
    <row r="36" spans="1:8" ht="15.75" customHeight="1">
      <c r="A36" s="8" t="s">
        <v>49</v>
      </c>
      <c r="B36" s="17" t="s">
        <v>10</v>
      </c>
      <c r="C36" s="17" t="s">
        <v>10</v>
      </c>
      <c r="D36" s="18">
        <v>234000</v>
      </c>
      <c r="E36" s="18">
        <f>D36</f>
        <v>234000</v>
      </c>
      <c r="F36" s="18">
        <f>E36</f>
        <v>234000</v>
      </c>
      <c r="G36">
        <f t="shared" si="0"/>
        <v>234465.8706</v>
      </c>
      <c r="H36">
        <f t="shared" si="1"/>
        <v>243623.61512730774</v>
      </c>
    </row>
    <row r="37" spans="1:8" ht="19.5" customHeight="1">
      <c r="A37" s="12" t="s">
        <v>38</v>
      </c>
      <c r="B37" s="13" t="s">
        <v>28</v>
      </c>
      <c r="C37" s="13" t="s">
        <v>3</v>
      </c>
      <c r="D37" s="14">
        <f>D38</f>
        <v>14853012.62</v>
      </c>
      <c r="E37" s="14">
        <f>E38</f>
        <v>13805436.4</v>
      </c>
      <c r="F37" s="14">
        <f>F38</f>
        <v>13883033.07</v>
      </c>
      <c r="G37">
        <f t="shared" si="0"/>
        <v>14882583.482825158</v>
      </c>
      <c r="H37">
        <f t="shared" si="1"/>
        <v>15463865.940238995</v>
      </c>
    </row>
    <row r="38" spans="1:8" ht="15.75">
      <c r="A38" s="8" t="s">
        <v>29</v>
      </c>
      <c r="B38" s="17" t="s">
        <v>28</v>
      </c>
      <c r="C38" s="17" t="s">
        <v>2</v>
      </c>
      <c r="D38" s="18">
        <v>14853012.62</v>
      </c>
      <c r="E38" s="18">
        <v>13805436.4</v>
      </c>
      <c r="F38" s="18">
        <v>13883033.07</v>
      </c>
      <c r="G38">
        <f t="shared" si="0"/>
        <v>14882583.482825158</v>
      </c>
      <c r="H38">
        <f t="shared" si="1"/>
        <v>15463865.940238995</v>
      </c>
    </row>
    <row r="39" spans="1:8" ht="19.5" customHeight="1">
      <c r="A39" s="12" t="s">
        <v>30</v>
      </c>
      <c r="B39" s="13" t="s">
        <v>31</v>
      </c>
      <c r="C39" s="13" t="s">
        <v>32</v>
      </c>
      <c r="D39" s="14">
        <f>D41+D40</f>
        <v>960000</v>
      </c>
      <c r="E39" s="14">
        <f>E41+E40</f>
        <v>984000</v>
      </c>
      <c r="F39" s="14">
        <f>F41+F40</f>
        <v>1008960</v>
      </c>
      <c r="G39">
        <f t="shared" si="0"/>
        <v>961911.264</v>
      </c>
      <c r="H39">
        <f t="shared" si="1"/>
        <v>999481.4979581855</v>
      </c>
    </row>
    <row r="40" spans="1:8" ht="15" customHeight="1">
      <c r="A40" s="8" t="s">
        <v>33</v>
      </c>
      <c r="B40" s="17" t="s">
        <v>18</v>
      </c>
      <c r="C40" s="17" t="s">
        <v>2</v>
      </c>
      <c r="D40" s="18">
        <v>600000</v>
      </c>
      <c r="E40" s="18">
        <v>624000</v>
      </c>
      <c r="F40" s="18">
        <v>648960</v>
      </c>
      <c r="G40">
        <f t="shared" si="0"/>
        <v>601194.54</v>
      </c>
      <c r="H40">
        <f t="shared" si="1"/>
        <v>624675.9362238661</v>
      </c>
    </row>
    <row r="41" spans="1:8" ht="15.75">
      <c r="A41" s="8" t="s">
        <v>44</v>
      </c>
      <c r="B41" s="17" t="s">
        <v>18</v>
      </c>
      <c r="C41" s="17" t="s">
        <v>7</v>
      </c>
      <c r="D41" s="18">
        <v>360000</v>
      </c>
      <c r="E41" s="18">
        <f>D41</f>
        <v>360000</v>
      </c>
      <c r="F41" s="18">
        <f>E41</f>
        <v>360000</v>
      </c>
      <c r="G41">
        <f t="shared" si="0"/>
        <v>360716.724</v>
      </c>
      <c r="H41">
        <f t="shared" si="1"/>
        <v>374805.5617343196</v>
      </c>
    </row>
    <row r="42" spans="1:8" ht="15.75">
      <c r="A42" s="12" t="s">
        <v>34</v>
      </c>
      <c r="B42" s="13" t="s">
        <v>12</v>
      </c>
      <c r="C42" s="13" t="s">
        <v>3</v>
      </c>
      <c r="D42" s="14">
        <f>D43+D45</f>
        <v>425000</v>
      </c>
      <c r="E42" s="14">
        <f>E43+E45</f>
        <v>425000</v>
      </c>
      <c r="F42" s="14">
        <f>F43+F45</f>
        <v>425000</v>
      </c>
      <c r="G42">
        <f t="shared" si="0"/>
        <v>425846.1325</v>
      </c>
      <c r="H42">
        <f t="shared" si="1"/>
        <v>442478.78815857176</v>
      </c>
    </row>
    <row r="43" spans="1:8" ht="15.75">
      <c r="A43" s="8" t="s">
        <v>35</v>
      </c>
      <c r="B43" s="17" t="s">
        <v>12</v>
      </c>
      <c r="C43" s="17" t="s">
        <v>2</v>
      </c>
      <c r="D43" s="18">
        <v>425000</v>
      </c>
      <c r="E43" s="18">
        <f>D43</f>
        <v>425000</v>
      </c>
      <c r="F43" s="18">
        <f>E43</f>
        <v>425000</v>
      </c>
      <c r="G43">
        <f t="shared" si="0"/>
        <v>425846.1325</v>
      </c>
      <c r="H43">
        <f t="shared" si="1"/>
        <v>442478.78815857176</v>
      </c>
    </row>
    <row r="44" spans="1:8" ht="15.75" hidden="1">
      <c r="A44" s="8" t="s">
        <v>47</v>
      </c>
      <c r="B44" s="17" t="s">
        <v>12</v>
      </c>
      <c r="C44" s="17" t="s">
        <v>3</v>
      </c>
      <c r="D44" s="18">
        <f>D45</f>
        <v>0</v>
      </c>
      <c r="E44" s="18">
        <f>E45</f>
        <v>0</v>
      </c>
      <c r="F44" s="18">
        <f>F45</f>
        <v>0</v>
      </c>
      <c r="G44">
        <f t="shared" si="0"/>
        <v>0</v>
      </c>
      <c r="H44">
        <f t="shared" si="1"/>
        <v>0</v>
      </c>
    </row>
    <row r="45" spans="1:8" ht="15.75" hidden="1">
      <c r="A45" s="8" t="s">
        <v>47</v>
      </c>
      <c r="B45" s="17" t="s">
        <v>12</v>
      </c>
      <c r="C45" s="17" t="s">
        <v>5</v>
      </c>
      <c r="D45" s="18"/>
      <c r="E45" s="18"/>
      <c r="F45" s="18"/>
      <c r="G45">
        <f t="shared" si="0"/>
        <v>0</v>
      </c>
      <c r="H45">
        <f t="shared" si="1"/>
        <v>0</v>
      </c>
    </row>
    <row r="46" spans="1:8" ht="31.5">
      <c r="A46" s="15" t="s">
        <v>36</v>
      </c>
      <c r="B46" s="13" t="s">
        <v>14</v>
      </c>
      <c r="C46" s="13" t="s">
        <v>3</v>
      </c>
      <c r="D46" s="14">
        <f>D47</f>
        <v>650000</v>
      </c>
      <c r="E46" s="14">
        <f>E47</f>
        <v>650000</v>
      </c>
      <c r="F46" s="14">
        <f>F47</f>
        <v>650000</v>
      </c>
      <c r="G46">
        <f t="shared" si="0"/>
        <v>651294.085</v>
      </c>
      <c r="H46">
        <f t="shared" si="1"/>
        <v>676732.2642425215</v>
      </c>
    </row>
    <row r="47" spans="1:8" ht="26.25">
      <c r="A47" s="11" t="s">
        <v>50</v>
      </c>
      <c r="B47" s="17" t="s">
        <v>14</v>
      </c>
      <c r="C47" s="17" t="s">
        <v>2</v>
      </c>
      <c r="D47" s="18">
        <v>650000</v>
      </c>
      <c r="E47" s="18">
        <f>D47</f>
        <v>650000</v>
      </c>
      <c r="F47" s="18">
        <f>E47</f>
        <v>650000</v>
      </c>
      <c r="G47">
        <f t="shared" si="0"/>
        <v>651294.085</v>
      </c>
      <c r="H47">
        <f t="shared" si="1"/>
        <v>676732.2642425215</v>
      </c>
    </row>
    <row r="48" spans="1:8" ht="15.75">
      <c r="A48" s="16" t="s">
        <v>39</v>
      </c>
      <c r="B48" s="16"/>
      <c r="C48" s="16"/>
      <c r="D48" s="14">
        <f>D14+D22+D26+D31+D35+D37+D39+D42+D46</f>
        <v>168203015.73000002</v>
      </c>
      <c r="E48" s="14">
        <f>E14+E22+E26+E31+E35+E37+E39+E42+E46</f>
        <v>132672855</v>
      </c>
      <c r="F48" s="14">
        <f>F14+F22+F26+F31+F35+F37+F39+F42+F46</f>
        <v>138497611.99999997</v>
      </c>
      <c r="G48">
        <f t="shared" si="0"/>
        <v>168537891.1140169</v>
      </c>
      <c r="H48">
        <f t="shared" si="1"/>
        <v>175120627.21135905</v>
      </c>
    </row>
    <row r="50" ht="12.75" hidden="1"/>
    <row r="51" ht="12.75" hidden="1">
      <c r="B51" s="4"/>
    </row>
    <row r="52" ht="12.75" hidden="1">
      <c r="B52" s="4"/>
    </row>
    <row r="53" ht="12.75" hidden="1">
      <c r="B53" s="4"/>
    </row>
    <row r="54" ht="12.75" hidden="1">
      <c r="B54" s="4"/>
    </row>
    <row r="55" ht="12.75" hidden="1">
      <c r="B55" s="4"/>
    </row>
    <row r="56" ht="12.75" hidden="1">
      <c r="B56" s="4"/>
    </row>
    <row r="57" ht="12.75" hidden="1">
      <c r="B57" s="4"/>
    </row>
    <row r="58" ht="12.75" hidden="1">
      <c r="B58" s="4"/>
    </row>
    <row r="59" ht="12.75" hidden="1">
      <c r="B59" s="4"/>
    </row>
    <row r="60" ht="12.75" hidden="1">
      <c r="B60" s="4"/>
    </row>
    <row r="61" ht="12.75" hidden="1">
      <c r="B61" s="4"/>
    </row>
    <row r="62" ht="12.75" hidden="1">
      <c r="B62" s="4"/>
    </row>
    <row r="63" spans="2:3" ht="12.75" hidden="1">
      <c r="B63" s="4"/>
      <c r="C63" s="4"/>
    </row>
    <row r="64" spans="2:3" ht="12.75" hidden="1">
      <c r="B64" s="4"/>
      <c r="C64" s="4"/>
    </row>
    <row r="65" spans="2:3" ht="12.75" hidden="1">
      <c r="B65" s="4"/>
      <c r="C65" s="4"/>
    </row>
    <row r="66" spans="2:3" ht="12.75" hidden="1">
      <c r="B66" s="4"/>
      <c r="C66" s="4"/>
    </row>
    <row r="67" spans="2:3" ht="12.75" hidden="1">
      <c r="B67" s="4"/>
      <c r="C67" s="4"/>
    </row>
    <row r="68" spans="2:3" ht="12.75" hidden="1">
      <c r="B68" s="4"/>
      <c r="C68" s="4"/>
    </row>
    <row r="69" spans="2:3" ht="12.75" hidden="1">
      <c r="B69" s="4"/>
      <c r="C69" s="4"/>
    </row>
    <row r="70" spans="2:3" ht="12.75" hidden="1">
      <c r="B70" s="4"/>
      <c r="C70" s="4"/>
    </row>
    <row r="71" spans="2:3" ht="12.75" hidden="1">
      <c r="B71" s="4"/>
      <c r="C71" s="4"/>
    </row>
    <row r="72" ht="12.75" hidden="1">
      <c r="B72" s="4"/>
    </row>
    <row r="73" ht="12.75" hidden="1">
      <c r="B73" s="4"/>
    </row>
    <row r="74" ht="12.75" hidden="1">
      <c r="B74" s="4"/>
    </row>
    <row r="75" ht="12.75" hidden="1">
      <c r="B75" s="4"/>
    </row>
    <row r="76" ht="12.75" hidden="1">
      <c r="B76" s="4"/>
    </row>
    <row r="77" ht="12.75" hidden="1">
      <c r="B77" s="4"/>
    </row>
    <row r="78" ht="12.75" hidden="1"/>
    <row r="79" spans="2:3" ht="12.75" hidden="1">
      <c r="B79" s="4"/>
      <c r="C79" s="4"/>
    </row>
    <row r="80" ht="12.75" hidden="1">
      <c r="B80" s="4"/>
    </row>
    <row r="81" ht="12.75" hidden="1"/>
    <row r="82" ht="12.75" hidden="1"/>
    <row r="83" ht="12.75" hidden="1">
      <c r="B83" s="4"/>
    </row>
    <row r="84" ht="12.75" hidden="1">
      <c r="B84" s="4"/>
    </row>
    <row r="85" ht="12.75" hidden="1">
      <c r="B85" s="4"/>
    </row>
    <row r="86" ht="12.75" hidden="1"/>
    <row r="87" ht="12.75" hidden="1"/>
    <row r="88" ht="12.75" hidden="1"/>
    <row r="89" ht="12.75" hidden="1"/>
    <row r="90" ht="12.75" hidden="1"/>
    <row r="91" ht="12.75" hidden="1"/>
    <row r="93" ht="12.75">
      <c r="D93" s="20"/>
    </row>
    <row r="94" ht="12.75">
      <c r="D94" s="20"/>
    </row>
  </sheetData>
  <sheetProtection/>
  <mergeCells count="12">
    <mergeCell ref="A6:F6"/>
    <mergeCell ref="A9:F10"/>
    <mergeCell ref="A2:F2"/>
    <mergeCell ref="D11:F11"/>
    <mergeCell ref="C11:C12"/>
    <mergeCell ref="A7:C8"/>
    <mergeCell ref="A11:A12"/>
    <mergeCell ref="B11:B12"/>
    <mergeCell ref="A1:F1"/>
    <mergeCell ref="A3:F3"/>
    <mergeCell ref="A4:F4"/>
    <mergeCell ref="A5:F5"/>
  </mergeCells>
  <printOptions/>
  <pageMargins left="0.7874015748031497" right="0.3937007874015748" top="0.3879166666666667" bottom="0.984251968503937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2024-03-27T06:31:25Z</cp:lastPrinted>
  <dcterms:created xsi:type="dcterms:W3CDTF">1996-10-08T23:32:33Z</dcterms:created>
  <dcterms:modified xsi:type="dcterms:W3CDTF">2024-03-27T06:32:14Z</dcterms:modified>
  <cp:category/>
  <cp:version/>
  <cp:contentType/>
  <cp:contentStatus/>
</cp:coreProperties>
</file>