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2018" sheetId="1" r:id="rId1"/>
    <sheet name="Лист1" sheetId="2" r:id="rId2"/>
  </sheets>
  <definedNames/>
  <calcPr fullCalcOnLoad="1"/>
</workbook>
</file>

<file path=xl/sharedStrings.xml><?xml version="1.0" encoding="utf-8"?>
<sst xmlns="http://schemas.openxmlformats.org/spreadsheetml/2006/main" count="2112" uniqueCount="359">
  <si>
    <t>Осуществление государственных полномочий в сфере административных правонарушений</t>
  </si>
  <si>
    <t>Прочая закупка товаров, работ и услуг для обеспечения государственных (муниципальных) нужд</t>
  </si>
  <si>
    <t>Резервные фонд</t>
  </si>
  <si>
    <t>810</t>
  </si>
  <si>
    <t>Мероприятия в сфере общегосударственных вопросов, осуществляемые органами местного самоуправления</t>
  </si>
  <si>
    <t>Расходы в области национальной безопасности и правоохранительной деятельности</t>
  </si>
  <si>
    <t>870</t>
  </si>
  <si>
    <t>540</t>
  </si>
  <si>
    <t>Подпрограмма "Социальная поддержка отдельных категорий граждан в сфере осуществления пассажирских перевозок"</t>
  </si>
  <si>
    <t>Субсидии юридическим лицам (кроме некоммерческих организаций), индивидуальным предпринимателям, физическим лицам</t>
  </si>
  <si>
    <t>Иные мероприятия, связанные с выполнением полномочий в области использования автомобильных дорог и осуществления дорожной деятельности</t>
  </si>
  <si>
    <t>Прочие мероприятия в области национальной экономики</t>
  </si>
  <si>
    <t>Подпрограмма "Капитальный ремонт многоквартирных домов"</t>
  </si>
  <si>
    <t>Подпрограмма "Мероприятия в области жилищного хозяйства"</t>
  </si>
  <si>
    <t>Подпрограмма "Газификация Вельского городского поселения"</t>
  </si>
  <si>
    <t>Строительство газопровода</t>
  </si>
  <si>
    <t>Подпрограмма "Мероприятия в области коммунального хозяйства"</t>
  </si>
  <si>
    <t>Мероприятия благоустройства по ТОС</t>
  </si>
  <si>
    <t>Мероприятия в области благоустройства территории</t>
  </si>
  <si>
    <t>Подпрограмма "Озеленение в МО "Вельское"</t>
  </si>
  <si>
    <t>Благоустройство в рамках озеленения территории поселения</t>
  </si>
  <si>
    <t>Подпрограмма "Формирование условий и благоустройство уличного освещения"</t>
  </si>
  <si>
    <t>Мероприятия в сфере патриотического воспитания граждан и муниципальной молодежной политики</t>
  </si>
  <si>
    <t>Подпрограмма "Осуществление доплат к пенсии лицам, вышедшим на пенсию с муниципальной службы"</t>
  </si>
  <si>
    <t>Иные выплаты населению</t>
  </si>
  <si>
    <t>Подпрограмма "Оказание помощи социально-уязвимым группам населения"</t>
  </si>
  <si>
    <t>Мероприятия в сфере социальной политики, осуществляемые ОМС</t>
  </si>
  <si>
    <t>360</t>
  </si>
  <si>
    <t>Подпрограмма "Социальная поддержка Почетных граждан г.Вельска"</t>
  </si>
  <si>
    <t>Исполнение публичных нормативных обязательств на реализацию положения "О Почетном гражданине г.Вельска"</t>
  </si>
  <si>
    <t>Подпрограмма "Обеспечение деятельности МКУК "ДКиС"</t>
  </si>
  <si>
    <t>Обеспечение деятельности казенных учреждений</t>
  </si>
  <si>
    <t>Мероприятия в области физической культуры и спорта</t>
  </si>
  <si>
    <t>Расходы на содержание органов местного самоуправления и обеспечение их функций</t>
  </si>
  <si>
    <t>Обеспечение деятельности Совета депутатов</t>
  </si>
  <si>
    <t>Обеспечение деятельности органов местного самоуправления</t>
  </si>
  <si>
    <t>Наименование показателя</t>
  </si>
  <si>
    <t>сумма, тыс.руб.</t>
  </si>
  <si>
    <t>Целевая статья</t>
  </si>
  <si>
    <t>Вид рас-ходов</t>
  </si>
  <si>
    <t>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</si>
  <si>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</si>
  <si>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</si>
  <si>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Резервные фонды</t>
  </si>
  <si>
    <t xml:space="preserve">Бюджетные инвестиции </t>
  </si>
  <si>
    <t>Иные межбюджетные трансферты</t>
  </si>
  <si>
    <t>Уличное освещение</t>
  </si>
  <si>
    <t>Иные закупки товаров, работ и услуг для обеспечения государственных (муниципальных) нужд</t>
  </si>
  <si>
    <t>240</t>
  </si>
  <si>
    <t>Расходы на выплаты персоналу государственных (муниципальных) органов</t>
  </si>
  <si>
    <t>120</t>
  </si>
  <si>
    <t>Резервные средства</t>
  </si>
  <si>
    <t>Субсидии на возмещение части затрат по пассажироперевозкам</t>
  </si>
  <si>
    <t>Создание условий для населения по жилью</t>
  </si>
  <si>
    <t>Создание условий для населения в сфере коммунального хозяйства</t>
  </si>
  <si>
    <t>Подпрограмма "Содержание мест общего пользования на территории городского поселения"</t>
  </si>
  <si>
    <t xml:space="preserve">Доплаты к пенсиям муниципальных служащих </t>
  </si>
  <si>
    <t>Подпрограмма "Социальная поддержка старшего поколения"</t>
  </si>
  <si>
    <t>Расходы на выплаты персоналу казенных учреждений</t>
  </si>
  <si>
    <t>110</t>
  </si>
  <si>
    <t>Обеспечение деятельности казенных учреждений от иной приносящей доход деятельности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</si>
  <si>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вопроса местного значения создание, содержание и организация деятельности аварийно-спасательных служб на территории поселений в соответствии с заключенными соглашениями</t>
  </si>
  <si>
    <t>410</t>
  </si>
  <si>
    <t xml:space="preserve">Муниципальные программы МО "Вельское" </t>
  </si>
  <si>
    <t>Создание, содержание и организация деятельности аварийно-спасательных служб и (или) аварийно-спасательных формирований на территории поселения, осуществляемые органами местного самоуправления</t>
  </si>
  <si>
    <t>800</t>
  </si>
  <si>
    <t>Процентные платежи по долговым обязательствам</t>
  </si>
  <si>
    <t>Процентные платежи по муниципальному долгу</t>
  </si>
  <si>
    <t>Обслуживание государственного (муниципального) долга</t>
  </si>
  <si>
    <t>700</t>
  </si>
  <si>
    <t>Обслуживание муниципального долга</t>
  </si>
  <si>
    <t>730</t>
  </si>
  <si>
    <t>200</t>
  </si>
  <si>
    <t>Социальное обеспечение и иные выплаты населению</t>
  </si>
  <si>
    <t>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</si>
  <si>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</si>
  <si>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</si>
  <si>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</si>
  <si>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Капитальные вложения в объекты недвижимого имущества государственной (муниципальной) собственности</t>
  </si>
  <si>
    <t>400</t>
  </si>
  <si>
    <t>500</t>
  </si>
  <si>
    <t>310</t>
  </si>
  <si>
    <t>Публичные нормативные социальные выплаты гражданам</t>
  </si>
  <si>
    <t>Непрограммные направления деятельности</t>
  </si>
  <si>
    <t>Уплата налогов, сборов и иных платежей</t>
  </si>
  <si>
    <t>850</t>
  </si>
  <si>
    <t>Мероприятия по улучшению облика улиц в исторической части города Вельска</t>
  </si>
  <si>
    <t>Строительство объектов ЖКХ (водоснабжение, водоотведение)</t>
  </si>
  <si>
    <t>Мероприятия в сфере обеспечения пожарной безопасности, осуществляемые органами местного самоуправления</t>
  </si>
  <si>
    <t>Обеспечение национальной безопасности и правоохранительной деятельности</t>
  </si>
  <si>
    <t>Резервный фонд администрации муниципального образования</t>
  </si>
  <si>
    <t>00 0 00 00000</t>
  </si>
  <si>
    <t>71 0 00 00000</t>
  </si>
  <si>
    <t>71 1 00 00000</t>
  </si>
  <si>
    <t>71 1 00 90010</t>
  </si>
  <si>
    <t>72 0 00 00000</t>
  </si>
  <si>
    <t>72 1 00 00000</t>
  </si>
  <si>
    <t>72 1 00 90010</t>
  </si>
  <si>
    <t>75 0 00 00000</t>
  </si>
  <si>
    <t>75 0 00 90010</t>
  </si>
  <si>
    <t>Закупка товаров, работ и услуг для обеспечения государственных (муниципальных) нужд</t>
  </si>
  <si>
    <t>22 0 00 00000</t>
  </si>
  <si>
    <t>22 1 00 00000</t>
  </si>
  <si>
    <t>22 1 00 78680</t>
  </si>
  <si>
    <t>Обеспечение деятельности финансовых, налоговых и таможенных органов и органов финансового (финансово-бюджетного)надзора</t>
  </si>
  <si>
    <t>Обеспечение деятельности КСО</t>
  </si>
  <si>
    <t>74 0 00 00000</t>
  </si>
  <si>
    <t>Контрольно-счетный орган</t>
  </si>
  <si>
    <t>74 2 00 00000</t>
  </si>
  <si>
    <t>74 2 00 90010</t>
  </si>
  <si>
    <t>76 0 00 00000</t>
  </si>
  <si>
    <t>76 0 00 91200</t>
  </si>
  <si>
    <t>02 4 00 00000</t>
  </si>
  <si>
    <t>02 4 07 00000</t>
  </si>
  <si>
    <t>Муниципальная поддержка в сфере СМИ, осуществляемая ОМС</t>
  </si>
  <si>
    <t>02 4 07 90490</t>
  </si>
  <si>
    <t>80 1 00 00000</t>
  </si>
  <si>
    <t>09 0 00 00000</t>
  </si>
  <si>
    <t>Мероприятия по повышению уровня пожарной безопасности</t>
  </si>
  <si>
    <t>09 0 01 00000</t>
  </si>
  <si>
    <t>09 0 01 91530</t>
  </si>
  <si>
    <t>11 0 00 00000</t>
  </si>
  <si>
    <t>Мероприятия по обеспечению антитеррористической защищенности мест массового пребывания людей</t>
  </si>
  <si>
    <t>11 0 01 00000</t>
  </si>
  <si>
    <t>11 0 00 91550</t>
  </si>
  <si>
    <t>03 0 00 00000</t>
  </si>
  <si>
    <t>03 4 00 00000</t>
  </si>
  <si>
    <t>Мероприятия по предоставлению субсидий на возмещение убытков частных перевозчиков</t>
  </si>
  <si>
    <t>03 4 04 00000</t>
  </si>
  <si>
    <t>03 4 04 93010</t>
  </si>
  <si>
    <t>10 0 00 00000</t>
  </si>
  <si>
    <t>Мероприятия по строительству, реконструкции, капитальному ремонту, ремонту и содержанию автомобильных дорог</t>
  </si>
  <si>
    <t>10 0 01 00000</t>
  </si>
  <si>
    <t>10 0 01 93030</t>
  </si>
  <si>
    <t>01 0 00 00000</t>
  </si>
  <si>
    <t>05 0 00 00000</t>
  </si>
  <si>
    <t>05 1 00 00000</t>
  </si>
  <si>
    <t>Мероприятия по софинансированию кап.ремонта квартир нанимателей жилых помещений</t>
  </si>
  <si>
    <t>05 1 01 00000</t>
  </si>
  <si>
    <t>05 1 01 93620</t>
  </si>
  <si>
    <t>05 2 00 00000</t>
  </si>
  <si>
    <t>Мероприятия по переселению граждан из аварийного жилищного фонда</t>
  </si>
  <si>
    <t>05 2 02 00000</t>
  </si>
  <si>
    <t>05 2 02 93620</t>
  </si>
  <si>
    <t>Финансовое обеспечение организационных жилищных услуг</t>
  </si>
  <si>
    <t>05 2 03 00000</t>
  </si>
  <si>
    <t>05 2 03 93620</t>
  </si>
  <si>
    <t>06 0 00 00000</t>
  </si>
  <si>
    <t>06 1 00 00000</t>
  </si>
  <si>
    <t>Мероприятия по газификации</t>
  </si>
  <si>
    <t>06 1 01 00000</t>
  </si>
  <si>
    <t>06 1 01 93540</t>
  </si>
  <si>
    <t>06 2 00 00000</t>
  </si>
  <si>
    <t>Мероприятия по развитию коммунальной инфраструктуры</t>
  </si>
  <si>
    <t>06 2 02 00000</t>
  </si>
  <si>
    <t>06 2 02 93520</t>
  </si>
  <si>
    <t>06 2 02 98720</t>
  </si>
  <si>
    <t>07 0 00 00000</t>
  </si>
  <si>
    <t>Мероприятия по развитию и продвижению ТОС</t>
  </si>
  <si>
    <t>07 0 01 00000</t>
  </si>
  <si>
    <t>07 0 01 93560</t>
  </si>
  <si>
    <t>08 0 00 00000</t>
  </si>
  <si>
    <t>08 1 00 00000</t>
  </si>
  <si>
    <t>Мероприятия по подготовке и проведению праздничных мероприятий</t>
  </si>
  <si>
    <t>08 1 01 00000</t>
  </si>
  <si>
    <t>08 1 01 93530</t>
  </si>
  <si>
    <t>Мероприятия по содержанию, ремонту, обслуживанию, строительству элементов благоустройства на территории общественных пространств</t>
  </si>
  <si>
    <t>08 1 02 00000</t>
  </si>
  <si>
    <t>08 1 02 93530</t>
  </si>
  <si>
    <t>Мероприятия по весенней и осенней уборке мусора</t>
  </si>
  <si>
    <t>08 1 03 00000</t>
  </si>
  <si>
    <t>08 1 03 93530</t>
  </si>
  <si>
    <t>Мероприятия по обслуживанию территории общественного назначения</t>
  </si>
  <si>
    <t>08 1 04 00000</t>
  </si>
  <si>
    <t>08 1 04 93530</t>
  </si>
  <si>
    <t>08 2 00 00000</t>
  </si>
  <si>
    <t>Работы и услуги, обеспечивающие текущее содержание растительных компонентов общественных пространств, объектов рекреации</t>
  </si>
  <si>
    <t>08 2 05 00000</t>
  </si>
  <si>
    <t>08 2 05 93580</t>
  </si>
  <si>
    <t>08 3 00 00000</t>
  </si>
  <si>
    <t>Мероприятия по содержанию уличного освещения</t>
  </si>
  <si>
    <t>08 3 06 00000</t>
  </si>
  <si>
    <t>08 3 06 93590</t>
  </si>
  <si>
    <t>04 0 00 00000</t>
  </si>
  <si>
    <t>Мероприятия по устройству покрытия проезжей части и установка малых архитектурных форм</t>
  </si>
  <si>
    <t>04 0 01 00000</t>
  </si>
  <si>
    <t>04 0 01 93630</t>
  </si>
  <si>
    <t>02 0 00 00000</t>
  </si>
  <si>
    <t>02 1 00 00000</t>
  </si>
  <si>
    <t>Вовлечение молодежи в социальную практику</t>
  </si>
  <si>
    <t>02 1 01 00000</t>
  </si>
  <si>
    <t>02 1 01 90420</t>
  </si>
  <si>
    <t>Стипендии</t>
  </si>
  <si>
    <t>340</t>
  </si>
  <si>
    <t>03 5 00 00000</t>
  </si>
  <si>
    <t>Мероприятия по обеспечению мер, предусмотренных действующим законодательством о прохождении муниципальной службы</t>
  </si>
  <si>
    <t>03 5 05 00000</t>
  </si>
  <si>
    <t>03 5 05 97010</t>
  </si>
  <si>
    <t>Мероприятия по обеспечению жильем молодых семей</t>
  </si>
  <si>
    <t>02 1 02 90540</t>
  </si>
  <si>
    <t>03 1 00 00000</t>
  </si>
  <si>
    <t>Мероприятия по оказанию различных видов социальной помощи гражданам</t>
  </si>
  <si>
    <t>03 1 01 00000</t>
  </si>
  <si>
    <t>03 1 01 90540</t>
  </si>
  <si>
    <t>03 2 00 00000</t>
  </si>
  <si>
    <t>Обеспечение мероприятий, направленных на поддержку ветеранов</t>
  </si>
  <si>
    <t>03 2 02 00000</t>
  </si>
  <si>
    <t>Финансовое обеспечение проведения мероприятий для ветеранов</t>
  </si>
  <si>
    <t>03 2 02 90560</t>
  </si>
  <si>
    <t>03 3 00 00000</t>
  </si>
  <si>
    <t>Обеспечение мер по социальной поддержке Почетных граждан</t>
  </si>
  <si>
    <t>03 3 03 00000</t>
  </si>
  <si>
    <t>03 3 03 90220</t>
  </si>
  <si>
    <t>02 3 00 00000</t>
  </si>
  <si>
    <t>02 3 06 00000</t>
  </si>
  <si>
    <t>02 3 06 90430</t>
  </si>
  <si>
    <t>77 0 00 00000</t>
  </si>
  <si>
    <t>77 0 00 91720</t>
  </si>
  <si>
    <t>02 2 00 00000</t>
  </si>
  <si>
    <t>Мероприятия по обеспечению функционирования учреждения</t>
  </si>
  <si>
    <t>02 2 03 00000</t>
  </si>
  <si>
    <t>02 2 03 90440</t>
  </si>
  <si>
    <t>Проведение мероприятий за счет средств от приносящей доход деятельности</t>
  </si>
  <si>
    <t>02 2 04 00000</t>
  </si>
  <si>
    <t>02 2 04 90460</t>
  </si>
  <si>
    <t>Мероприятия по обеспечению проведения официальных праздников, фестивалей, спортивных мероприятий, в т.ч. занесенных в районный реестр фестивалей</t>
  </si>
  <si>
    <t>02 2 05 00000</t>
  </si>
  <si>
    <t>Финансовая поддержка деятельности казенных учреждений</t>
  </si>
  <si>
    <t>02 2 05 90440</t>
  </si>
  <si>
    <t>80 1 00 98610</t>
  </si>
  <si>
    <t>80 1 00 98680</t>
  </si>
  <si>
    <t>80 1 00 98690</t>
  </si>
  <si>
    <t>Мероприятия по межеванию земельных участков под парками, скверами и аллеями</t>
  </si>
  <si>
    <t>01 0 01 00000</t>
  </si>
  <si>
    <t>01 0 01 92410</t>
  </si>
  <si>
    <t>Мероприятия по установлению границ муниципального образования</t>
  </si>
  <si>
    <t>01 0 02 00000</t>
  </si>
  <si>
    <t>01 0 02 92410</t>
  </si>
  <si>
    <t>Мероприятия по межеванию земельных участков под многоквартирными жилыми домами</t>
  </si>
  <si>
    <t>01 0 03 00000</t>
  </si>
  <si>
    <t>01 0 03 92410</t>
  </si>
  <si>
    <t>Мероприятия по межеванию земельных участков в муниципальную собственность</t>
  </si>
  <si>
    <t>12 0 00 00000</t>
  </si>
  <si>
    <t>Мероприятия по составлению проекта планировки и межевания территории.</t>
  </si>
  <si>
    <t>12 0 01 00000</t>
  </si>
  <si>
    <t>12 0 01 92410</t>
  </si>
  <si>
    <t>Мероприятия по выполнению проектно-изыскательных работ для размещения типового проекта здания бассейна в г. Вельске</t>
  </si>
  <si>
    <t>12 0 02 00000</t>
  </si>
  <si>
    <t>12 0 02 92410</t>
  </si>
  <si>
    <t>Исполнение судебных актов</t>
  </si>
  <si>
    <t>830</t>
  </si>
  <si>
    <t xml:space="preserve">Участие в предупреждении и ликвидации последствий чрезвычайных ситуаций в границах поселений </t>
  </si>
  <si>
    <t>Муниципальная программа МО "Вельское" "Межевание земельных участков на 2018 г."</t>
  </si>
  <si>
    <t>Подпрограмма "Реализация молодежной политики в МО "Вельское" на 2018 год"</t>
  </si>
  <si>
    <t>Подпрограмма "Развитие физической культуры и массового спорта, создание условий для организации официальных физкультурно-оздоровительных и спортивных мероприятий в МО "Вельское" на 2018г."</t>
  </si>
  <si>
    <t>Подпрограмма "Обеспечение деятельности органов местного самоуправления в социальной сфере на 2018 год"</t>
  </si>
  <si>
    <t>Муниципальная программа МО "Вельское" "Адресная социальная поддержка населения на 2018 г."</t>
  </si>
  <si>
    <t>Муниципальная программа МО "Вельское" "Сохранение и благоустройство исторической части города Вельска на 2018 год"</t>
  </si>
  <si>
    <t>Муниципальная программа МО "Вельское" "Поддержка жилищного хозяйства на 2018г."</t>
  </si>
  <si>
    <t>Муниципальная программа МО "Вельское" "Развитие территориального общественного самоуправления в МО "Вельское" на 2018 г."</t>
  </si>
  <si>
    <t>Муниципальная программа МО "Вельское" "Благоустройство территории городского поселения на 2018 г."</t>
  </si>
  <si>
    <t>Муниципальная программа МО "Вельское" "Поддержка в области дорожного хозяйства в городском поселении на 2018 г."</t>
  </si>
  <si>
    <t>Муниципальная программа МО "Вельское" "Подготовка проектов планировки территории и выполнение проектно-изыскательских работ на 2018г."</t>
  </si>
  <si>
    <t>Распределение бюджетных ассигнований на реализацию муниципальных программ  и непрограммных направлений деятельности на 2018 год</t>
  </si>
  <si>
    <t>Муниципальная программа МО "Вельское" "Комплекс мер по реализации политики в сферах культуры, спорта и работы с молодежью на территории МО "Вельское" в 2018г."</t>
  </si>
  <si>
    <t>Муниципальная программа МО "Вельское" "Повышение пожарной безопасности в городском поселении на 2018 г."</t>
  </si>
  <si>
    <t>02 1 01 90540</t>
  </si>
  <si>
    <t>Мероприятия по организации официальных физкультурно-оздоровительных и спортивных мероприятий в МО "Вельское на 2018г.</t>
  </si>
  <si>
    <t>Муниципальная программа МО "Вельское" "Поддержка коммунального хозяйства на 2018 г."</t>
  </si>
  <si>
    <t>Муниципальная программа МО "Вельское" "Профилактика терроризма и экстремизма, минимизация и (или) ликвидация последствий проявлений терроризма и экстремизма на территории МО "Вельское" на 2018 г."</t>
  </si>
  <si>
    <t>ПРОЧИЕ ПРОГРАММЫ</t>
  </si>
  <si>
    <t>10 1 00 00000</t>
  </si>
  <si>
    <t>10 1 01 83020</t>
  </si>
  <si>
    <t>10 1 02 83020</t>
  </si>
  <si>
    <t>10 1 0283020</t>
  </si>
  <si>
    <t>Развитие ТОС в Вельском районе</t>
  </si>
  <si>
    <t>08 0 01 S8420</t>
  </si>
  <si>
    <t>Муниципальная программа МО "Вельский муниципальный район" "Развитие физкультуры и спорта на 2016-2018 г."</t>
  </si>
  <si>
    <t>24 0 00 00000</t>
  </si>
  <si>
    <t>Поддержка мун.программ формирование современной городской среды</t>
  </si>
  <si>
    <t>24 0 03 00000</t>
  </si>
  <si>
    <t>Государственная программа Архангельской области "Управление  государственными финансами  и государственным долгом Арх обл 2014-2020 гг.</t>
  </si>
  <si>
    <t>22 3 06 78080</t>
  </si>
  <si>
    <t>Фонд оплаты труда</t>
  </si>
  <si>
    <t>Софинансирование областной субсидии на повышение минимального размера оплаты труда</t>
  </si>
  <si>
    <t>78 0 00 S8080</t>
  </si>
  <si>
    <t>60 0 00 81520</t>
  </si>
  <si>
    <t>10 1 02 00000</t>
  </si>
  <si>
    <t>24 0 02 L5550</t>
  </si>
  <si>
    <t>Муниципальная программа МО "Вельское" Комплекс мер по реализации политики в сферах культуры, спорта и работы с молодежью на территории МО "Вельское"</t>
  </si>
  <si>
    <t>Подпрограмма  обеспечение деятельности МКУК ДКиС;Мероприятия по обеспечению функционирания учреждения; Повышение средней заработной платы работников  учреждений культуры в целях реализации указа Президента РФ от 07.05.012 № 597</t>
  </si>
  <si>
    <t>04 0 01 S8550</t>
  </si>
  <si>
    <t>08 1  01 S8360</t>
  </si>
  <si>
    <t>08 1 02 S8520</t>
  </si>
  <si>
    <t>Муниципальная программа МО "ВМР" "Поддержка в области дорожной деятельности и пассажирских автоперевозок на 2017-2019гг"</t>
  </si>
  <si>
    <t xml:space="preserve">04 0 1 L5550 </t>
  </si>
  <si>
    <t>Муниципальная программа МО Вельское "Сохранение и благоустройство исторической части  города Вельска на 2018 год" Софинансирование благоустройства мунициальных территорий общего пользования, муниципальных программ формирования современной городской среды</t>
  </si>
  <si>
    <t xml:space="preserve">04 0 1 L5600 </t>
  </si>
  <si>
    <t xml:space="preserve">04 0 1 S3660 </t>
  </si>
  <si>
    <t xml:space="preserve">02 2 03 S8310 </t>
  </si>
  <si>
    <t xml:space="preserve"> </t>
  </si>
  <si>
    <t>Государственная программа Архангельской области "Управление государственными финансами и государственным долгом Архангельской области";</t>
  </si>
  <si>
    <t>Подпрограмма "Организация и обеспечение бюджетного процесса и развитие информационных систем управления финансами в Архангельской области";</t>
  </si>
  <si>
    <t xml:space="preserve">Резервный фонд правительства области </t>
  </si>
  <si>
    <t>Подпрограмма "Развитие и совершенствование сети автомобильных дорог общего пользования местного значения в Вельском районе на 2017-2019 годы"</t>
  </si>
  <si>
    <t>Подпрограмма "Развитие и совершенствование сети автомобильных дорог общего пользования местного значения в Вельском районе"; Содержание автомобильных дорог общего пользования местного значения и искусственных сооружений на них, а также других объектов транспортной инфраструктуры; Мероприятия в сфере дорожного хозяйства</t>
  </si>
  <si>
    <t>Муниципальная программа МО "Вельский муниципальный район""Поддержка в области дорожной деятельности и пассажирских перевозок" на 2016-2018 годы"</t>
  </si>
  <si>
    <t>Подпрограмма "Развитие и совершенствование сети автомобильных дорог общего пользования местного значения в Вельском районе на 2017-2019 годы"; Ремонт автомобильных дорог общего пользования местного значения и искусственных сооружений на них; софинансирование мероприятий по ремонту автомобильных дорог общего пользования, местного значения</t>
  </si>
  <si>
    <t>Муниципальная программа МО "Вельский муниципальный район" Развитие ТОС Вельского района" на 2017-2018 годы"</t>
  </si>
  <si>
    <t>Приобретение спортивного инвентаря и оборудованяи для сборных команд и спортсменов Вельского района; Софинансирование мероприятий по развитию физической культуры, спорта в рамках подпрограммы №1"Спорт Беломорья" Государственной программы Архангельской области "Патриотическое воспитание , развитие физической культуры, спорта, туризма и повышение эффективности реализации молодежной политики в Архангельской области (2014-2020годы"</t>
  </si>
  <si>
    <t>Муниципальная программа МО "Вельский муниципальный район" "Формирования современной городской среды на территории МО "ВМР"на 2018 г." Благоустройство муниципальных территорий общего пользования</t>
  </si>
  <si>
    <t>поддержка государственных программ субъектов РФ м муниципальных программ формирования современной городсвкой среды</t>
  </si>
  <si>
    <t>Муниципальная программа МО "Вельский муниципальный район" "Формирование современной городской среды на территории МО "ВМР"на 2018 г." Благоустройство парков, поддержка обустройства мест масового отдыха населения</t>
  </si>
  <si>
    <t>Муниципальная программа МО "Вельский муниципальный район" "Формирование современной городской среды на территории МО "ВМР"на 2018 г." Благоустройство парков"</t>
  </si>
  <si>
    <t>Поддержка обустройства мест массового отдыха населения (городских парков)</t>
  </si>
  <si>
    <t>Муниципальная программа  МО "Вельское" "Сохранение и благоустройство исторической части города Вельска на 2018 год"</t>
  </si>
  <si>
    <t>Мероприятия по устройству покрытия проезжей части и установка малых архитектурных форм; Софинансирование мероприятия по реализации приоритетных проектов в сфере туризма.</t>
  </si>
  <si>
    <t>Мнуниципальная программа  МО "Вельский муниципальный район" Поддержка в области дорожной деятельности и пассажирских перевозок на  2016-2018 годы"</t>
  </si>
  <si>
    <t>Обеспечение функционирования главы муниципального образования</t>
  </si>
  <si>
    <t>Функционировани высшего должностного лица субъкта Российской Федерации и муниципального образования</t>
  </si>
  <si>
    <t>Функционирование  законодательных(представительных) органов государственной власти и представительных органов муниципальных образований</t>
  </si>
  <si>
    <t>Ремонт автомобильных дорог общего пользования  местного значения в муниципальных районах и городских округах Архангельской области</t>
  </si>
  <si>
    <t>Ремонт автомобильных дорог общего пользования  местного значения  и искусственных сооружений на них</t>
  </si>
  <si>
    <t>Муниципальная программа МО "Вельское" "Благоустройство территории городского поселения на 2018г" Подпрограмма "Содержание МОП на территории городского поселения"; Мероприятия по содержанию, ремонту, обслуживанию, строительству элементов благоустройства на территории общественных пространств; Софинансирование мероприятий по развитию физической культуры и спорта в рамках подпрограммы №1 "Спорт Беломорья" Государственной программы  Архангельской области "Патриотическое воспитание, развитие физической культуры, спорта, туризма и повышение эффективности реализации молодежной политики в Архангельской области (2014-2020 годы)</t>
  </si>
  <si>
    <t>Иные межбюджетные трансферы</t>
  </si>
  <si>
    <t>10 1 02 S8750</t>
  </si>
  <si>
    <t>04 0 02 S8520</t>
  </si>
  <si>
    <t>24 0 03L56000</t>
  </si>
  <si>
    <t>02 2 03 S8310</t>
  </si>
  <si>
    <t>Непрограммные расходы в области государственных вопросов; Расходы по обеспечению деятельности казенных учреждений</t>
  </si>
  <si>
    <t>61 0 00 89300</t>
  </si>
  <si>
    <t>Муниципальная программа  МО "Вельское" "Сохранение и благоустройство исторической части города Вельска на 2018 год" Мероприятия по устройству покрытия проезжей части и установка малых архитектурных форм. Поддержка государственных программ субъектов РФ и муниципальных программ формирования современной городской среды (областной бюджет)</t>
  </si>
  <si>
    <t xml:space="preserve">04 0 1 S3670 </t>
  </si>
  <si>
    <t>Софинансирование субсидии на поддержку государственных программ субъектов РФ и муниципальных программ формирования современной городской среды</t>
  </si>
  <si>
    <t>08 1 02 L5600</t>
  </si>
  <si>
    <t>08 1 02 S3660</t>
  </si>
  <si>
    <t>Софинансирование субсидии на поддержку обустройства мест массового отдыха населения (городских парков)(областной бюджет)</t>
  </si>
  <si>
    <t>Муниципальная программа  МО "Вельский муниципальный район" "Формирование современной городской среды на территории МО Вельский муниципальный район на 2018 год";благоустройство муниципальных территорий общего пользования; Поддержка государственных программ субъектов РФ и муниципальных программ формирования современной городской среды (областной бюджет)</t>
  </si>
  <si>
    <t>Субсидии на поддержку государственных программ субъектов РФ и муниципальных программ формирования современной городской среды</t>
  </si>
  <si>
    <t>Прочая закупка товаров, работ, услуг</t>
  </si>
  <si>
    <t>24 00 2 S3670</t>
  </si>
  <si>
    <t>24 00 3 S3660</t>
  </si>
  <si>
    <t>Муниципальная программа  МО "Вельский муниципальный район" "Формирование современной городской среды на территории МО Вельский муниципальный район на 2018 год";благоустройство парков; Поддержка обустройства мест массового отдыха населения(городских парков) (областной бюджет)</t>
  </si>
  <si>
    <t>Субсидии на поддержкуобустройства мест массового отдыха населения (городских парков)</t>
  </si>
  <si>
    <r>
      <t xml:space="preserve">Организация и осуществление мероприятий </t>
    </r>
    <r>
      <rPr>
        <b/>
        <sz val="9"/>
        <rFont val="Times New Roman"/>
        <family val="1"/>
      </rPr>
      <t>по гражданской обороне</t>
    </r>
    <r>
      <rPr>
        <sz val="9"/>
        <rFont val="Times New Roman"/>
        <family val="1"/>
      </rPr>
      <t>, защите населения и территории поселений от чрезвычайных ситуаций природного и техногенного характера</t>
    </r>
  </si>
  <si>
    <t>67 0 00 71400</t>
  </si>
  <si>
    <t>24 0 03 S3660</t>
  </si>
  <si>
    <t>Приложение №3                                                                                          к решению Совета депутатов                                                            МО "Вельское"                                                                                               "Об уточнении  бюджета МО "Вельское" на 2018 год"                                                                   № ____ от 13.11. 2018 года</t>
  </si>
  <si>
    <t>Подпрограмма "Поддержание устойчивого исполнения бюджетов муниципальных образований  Архангельской области"; софинансирование части дополнительных расходов  на повышение минимального размера оплаты труда</t>
  </si>
  <si>
    <t>Муниципальная программа  МО "Вельское" "Благоустройство территории городского поселения на 2018 год" Мероприятия по подготовке и проведению праздничных мероприятий; Софинансирование общественно-значимых культурных мероприятий в рамках проекта "ЛЮБО-ДОРОГО" фестиваль "Кириллов день"</t>
  </si>
  <si>
    <t>Муниципальная программа  МО "Вельское" "Благоустройство территории городского поселения на 2018 год" Подпрограмма содержание МОП на территории городского поселенияМуниципальная программа МО "Вельское" "Благоустройство территории городского поселения на 2018г" Подпрограмма "Содержание МОП на территории городского поселения"; Мероприятия по содержанию, ремонту, обслуживанию, строительству элементов благоустройства на территории общественных пространств; Софинансирование мероприятий по развитию физической культуры и спорта в рамках подпрограммы №1 "Спорт Беломорья" Государственной программы  Архангельской области "Патриотическое воспитание, развитие физической культуры, спорта, туризма и повышение эффективности реализации молодежной политики в Архангельской области (2014-2020 годы)</t>
  </si>
  <si>
    <t>Муниципальная программа МО Вельское "Сохранение и благоустройство исторической части  города Вельска на 2018 год"Софинансирование субсидии на поддержку обустройства мест массового отдыха населения (городских парков"</t>
  </si>
  <si>
    <t>04 0 1 00000</t>
  </si>
  <si>
    <t>24 00 2 00000</t>
  </si>
  <si>
    <t>Муниципальная программа  МО "Вельское""Благоустройство территории городского поселения на 2018 год" Подпрограмма "Содержание МОП на территории городского поселения";Мероприятия по содержанию, ремонту, обслуживанию, строительству элементов благоустройства на территории общественных пространств;</t>
  </si>
  <si>
    <t>Муниципальная программа МО "Вельское""комплекс мер по реализации политики в сферах культуры, культуры, спорта и работы с молодежью на территории МО "Вельское"Софинансирование областной субсидии на повышение средней заработной платы согласно указа Президента от 07.05.2012 №597</t>
  </si>
  <si>
    <t>Муниципальная программа  МО "Вельское""Благоустройство территории городского поселения на 2018 год" Подпрограмма "Содержание МОП на территории городского поселения";Мероприятия по содержанию, ремонту, обслуживанию, строительству элементов благоустройства на территории общественных пространств</t>
  </si>
  <si>
    <t>Софинансирование субсидии на поддержку обустройства мест массового отдыха населения (городских парков)</t>
  </si>
  <si>
    <t>Приложение №3                                                                                          к решению Совета депутатов                                                            МО "Вельское"                                                                                               "Об уточнении  бюджета МО "Вельское" на 2018 год"                                                                   № 177 от 13.11. 2018 года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</si>
</sst>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0"/>
    <numFmt numFmtId="191" formatCode="[$-FC19]d\ mmmm\ yyyy\ &quot;г.&quot;"/>
  </numFmts>
  <fonts count="45">
    <font>
      <sz val="10"/>
      <name val="Arial"/>
      <family val="0"/>
    </font>
    <font>
      <u val="single"/>
      <sz val="10"/>
      <color indexed="12"/>
      <name val="Arial"/>
      <family val="2"/>
    </font>
    <font>
      <u val="single"/>
      <sz val="10"/>
      <color indexed="36"/>
      <name val="Arial"/>
      <family val="2"/>
    </font>
    <font>
      <sz val="10"/>
      <name val="Times New Roman"/>
      <family val="1"/>
    </font>
    <font>
      <sz val="9"/>
      <name val="Times New Roman"/>
      <family val="1"/>
    </font>
    <font>
      <b/>
      <sz val="12"/>
      <name val="Times New Roman"/>
      <family val="1"/>
    </font>
    <font>
      <b/>
      <sz val="10"/>
      <name val="Times New Roman"/>
      <family val="1"/>
    </font>
    <font>
      <b/>
      <sz val="9"/>
      <name val="Times New Roman"/>
      <family val="1"/>
    </font>
    <font>
      <sz val="10"/>
      <color indexed="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E4F397"/>
        <bgColor indexed="64"/>
      </patternFill>
    </fill>
    <fill>
      <patternFill patternType="solid">
        <fgColor rgb="FFCCFFCC"/>
        <bgColor indexed="64"/>
      </patternFill>
    </fill>
    <fill>
      <patternFill patternType="solid">
        <fgColor theme="6" tint="0.39998000860214233"/>
        <bgColor indexed="64"/>
      </patternFill>
    </fill>
    <fill>
      <patternFill patternType="solid">
        <fgColor rgb="FFC0F6C3"/>
        <bgColor indexed="64"/>
      </patternFill>
    </fill>
    <fill>
      <patternFill patternType="solid">
        <fgColor theme="2" tint="-0.24997000396251678"/>
        <bgColor indexed="64"/>
      </patternFill>
    </fill>
    <fill>
      <patternFill patternType="solid">
        <fgColor theme="6"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1" borderId="0" applyNumberFormat="0" applyBorder="0" applyAlignment="0" applyProtection="0"/>
  </cellStyleXfs>
  <cellXfs count="107">
    <xf numFmtId="0" fontId="0" fillId="0" borderId="0" xfId="0" applyAlignment="1">
      <alignment/>
    </xf>
    <xf numFmtId="0" fontId="3" fillId="0" borderId="0" xfId="0" applyFont="1" applyAlignment="1">
      <alignment/>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49" fontId="7" fillId="4" borderId="10" xfId="0" applyNumberFormat="1" applyFont="1" applyFill="1" applyBorder="1" applyAlignment="1">
      <alignment horizontal="center"/>
    </xf>
    <xf numFmtId="189" fontId="7" fillId="4" borderId="10" xfId="0" applyNumberFormat="1" applyFont="1" applyFill="1" applyBorder="1" applyAlignment="1">
      <alignment/>
    </xf>
    <xf numFmtId="49" fontId="4" fillId="4" borderId="10" xfId="0" applyNumberFormat="1" applyFont="1" applyFill="1" applyBorder="1" applyAlignment="1">
      <alignment horizontal="center"/>
    </xf>
    <xf numFmtId="189" fontId="4" fillId="4" borderId="10" xfId="0" applyNumberFormat="1" applyFont="1" applyFill="1" applyBorder="1" applyAlignment="1">
      <alignment/>
    </xf>
    <xf numFmtId="49" fontId="4" fillId="32" borderId="10" xfId="0" applyNumberFormat="1" applyFont="1" applyFill="1" applyBorder="1" applyAlignment="1">
      <alignment horizontal="center"/>
    </xf>
    <xf numFmtId="189" fontId="4" fillId="32" borderId="10" xfId="0" applyNumberFormat="1" applyFont="1" applyFill="1" applyBorder="1" applyAlignment="1">
      <alignment/>
    </xf>
    <xf numFmtId="0" fontId="44" fillId="0" borderId="0" xfId="0" applyFont="1" applyAlignment="1">
      <alignment/>
    </xf>
    <xf numFmtId="0" fontId="7" fillId="4" borderId="10" xfId="0" applyFont="1" applyFill="1" applyBorder="1" applyAlignment="1">
      <alignment horizontal="center"/>
    </xf>
    <xf numFmtId="0" fontId="4" fillId="4" borderId="10" xfId="0" applyFont="1" applyFill="1" applyBorder="1" applyAlignment="1">
      <alignment horizontal="center"/>
    </xf>
    <xf numFmtId="0" fontId="3" fillId="0" borderId="0" xfId="0" applyFont="1" applyFill="1" applyAlignment="1">
      <alignment/>
    </xf>
    <xf numFmtId="0" fontId="3" fillId="0" borderId="0" xfId="0" applyNumberFormat="1" applyFont="1" applyAlignment="1">
      <alignment/>
    </xf>
    <xf numFmtId="0" fontId="8" fillId="0" borderId="0" xfId="0" applyFont="1" applyFill="1" applyAlignment="1">
      <alignment/>
    </xf>
    <xf numFmtId="49" fontId="9" fillId="33" borderId="10" xfId="0" applyNumberFormat="1" applyFont="1" applyFill="1" applyBorder="1" applyAlignment="1">
      <alignment horizontal="center"/>
    </xf>
    <xf numFmtId="2" fontId="5" fillId="33" borderId="10" xfId="0" applyNumberFormat="1" applyFont="1" applyFill="1" applyBorder="1" applyAlignment="1">
      <alignment/>
    </xf>
    <xf numFmtId="0" fontId="3" fillId="4" borderId="0" xfId="0" applyFont="1" applyFill="1" applyAlignment="1">
      <alignment/>
    </xf>
    <xf numFmtId="49" fontId="4" fillId="0" borderId="11" xfId="0" applyNumberFormat="1" applyFont="1" applyFill="1" applyBorder="1" applyAlignment="1">
      <alignment horizontal="center"/>
    </xf>
    <xf numFmtId="49" fontId="7" fillId="4" borderId="12" xfId="0" applyNumberFormat="1" applyFont="1" applyFill="1" applyBorder="1" applyAlignment="1">
      <alignment horizontal="center"/>
    </xf>
    <xf numFmtId="189" fontId="7" fillId="4" borderId="12" xfId="0" applyNumberFormat="1" applyFont="1" applyFill="1" applyBorder="1" applyAlignment="1">
      <alignment/>
    </xf>
    <xf numFmtId="49" fontId="4" fillId="4" borderId="12" xfId="0" applyNumberFormat="1" applyFont="1" applyFill="1" applyBorder="1" applyAlignment="1">
      <alignment horizontal="center"/>
    </xf>
    <xf numFmtId="189" fontId="4" fillId="4" borderId="12" xfId="0" applyNumberFormat="1" applyFont="1" applyFill="1" applyBorder="1" applyAlignment="1">
      <alignment/>
    </xf>
    <xf numFmtId="1" fontId="4" fillId="32" borderId="10" xfId="0" applyNumberFormat="1" applyFont="1" applyFill="1"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xf>
    <xf numFmtId="49" fontId="4" fillId="4" borderId="13" xfId="0" applyNumberFormat="1" applyFont="1" applyFill="1" applyBorder="1" applyAlignment="1">
      <alignment horizontal="center"/>
    </xf>
    <xf numFmtId="189" fontId="4" fillId="4" borderId="13" xfId="0" applyNumberFormat="1" applyFont="1" applyFill="1" applyBorder="1" applyAlignment="1">
      <alignment/>
    </xf>
    <xf numFmtId="188" fontId="4" fillId="0" borderId="0" xfId="0" applyNumberFormat="1" applyFont="1" applyFill="1" applyBorder="1" applyAlignment="1">
      <alignment/>
    </xf>
    <xf numFmtId="0" fontId="3" fillId="4" borderId="10" xfId="0" applyFont="1" applyFill="1" applyBorder="1" applyAlignment="1">
      <alignment horizontal="center"/>
    </xf>
    <xf numFmtId="2" fontId="4" fillId="4" borderId="10" xfId="0" applyNumberFormat="1" applyFont="1" applyFill="1" applyBorder="1" applyAlignment="1">
      <alignment horizontal="center"/>
    </xf>
    <xf numFmtId="1" fontId="4" fillId="34" borderId="10" xfId="0" applyNumberFormat="1" applyFont="1" applyFill="1" applyBorder="1" applyAlignment="1">
      <alignment horizontal="center"/>
    </xf>
    <xf numFmtId="189" fontId="4" fillId="34" borderId="10" xfId="0" applyNumberFormat="1" applyFont="1" applyFill="1" applyBorder="1" applyAlignment="1">
      <alignment/>
    </xf>
    <xf numFmtId="189" fontId="4" fillId="4" borderId="10" xfId="0" applyNumberFormat="1" applyFont="1" applyFill="1" applyBorder="1" applyAlignment="1">
      <alignment horizontal="right"/>
    </xf>
    <xf numFmtId="49" fontId="4" fillId="34" borderId="10" xfId="0" applyNumberFormat="1" applyFont="1" applyFill="1" applyBorder="1" applyAlignment="1">
      <alignment horizontal="center"/>
    </xf>
    <xf numFmtId="1" fontId="4" fillId="4" borderId="10" xfId="0" applyNumberFormat="1" applyFont="1" applyFill="1" applyBorder="1" applyAlignment="1">
      <alignment horizontal="center"/>
    </xf>
    <xf numFmtId="189" fontId="4" fillId="34" borderId="10" xfId="0" applyNumberFormat="1" applyFont="1" applyFill="1" applyBorder="1" applyAlignment="1">
      <alignment horizontal="right"/>
    </xf>
    <xf numFmtId="0" fontId="3" fillId="0" borderId="10" xfId="0" applyFont="1" applyBorder="1" applyAlignment="1">
      <alignment/>
    </xf>
    <xf numFmtId="189" fontId="3" fillId="0" borderId="10" xfId="0" applyNumberFormat="1" applyFont="1" applyBorder="1" applyAlignment="1">
      <alignment/>
    </xf>
    <xf numFmtId="49" fontId="4" fillId="35" borderId="10" xfId="0" applyNumberFormat="1" applyFont="1" applyFill="1" applyBorder="1" applyAlignment="1">
      <alignment horizontal="center"/>
    </xf>
    <xf numFmtId="49" fontId="7" fillId="36" borderId="10" xfId="0" applyNumberFormat="1" applyFont="1" applyFill="1" applyBorder="1" applyAlignment="1">
      <alignment horizontal="center"/>
    </xf>
    <xf numFmtId="189" fontId="7" fillId="36" borderId="10" xfId="0" applyNumberFormat="1" applyFont="1" applyFill="1" applyBorder="1" applyAlignment="1">
      <alignment/>
    </xf>
    <xf numFmtId="0" fontId="6" fillId="37" borderId="10" xfId="0" applyFont="1" applyFill="1" applyBorder="1" applyAlignment="1">
      <alignment horizontal="center"/>
    </xf>
    <xf numFmtId="189" fontId="6" fillId="37" borderId="10" xfId="0" applyNumberFormat="1" applyFont="1" applyFill="1" applyBorder="1" applyAlignment="1">
      <alignment horizontal="right"/>
    </xf>
    <xf numFmtId="189" fontId="4" fillId="38" borderId="10" xfId="0" applyNumberFormat="1" applyFont="1" applyFill="1" applyBorder="1" applyAlignment="1">
      <alignment/>
    </xf>
    <xf numFmtId="0" fontId="4" fillId="34" borderId="10" xfId="0" applyFont="1" applyFill="1" applyBorder="1" applyAlignment="1">
      <alignment horizontal="center"/>
    </xf>
    <xf numFmtId="49" fontId="9" fillId="39" borderId="10" xfId="0" applyNumberFormat="1" applyFont="1" applyFill="1" applyBorder="1" applyAlignment="1">
      <alignment horizontal="center" wrapText="1"/>
    </xf>
    <xf numFmtId="49" fontId="9" fillId="39" borderId="10" xfId="0" applyNumberFormat="1" applyFont="1" applyFill="1" applyBorder="1" applyAlignment="1">
      <alignment horizontal="center"/>
    </xf>
    <xf numFmtId="189" fontId="9" fillId="39" borderId="10" xfId="0" applyNumberFormat="1" applyFont="1" applyFill="1" applyBorder="1" applyAlignment="1">
      <alignment horizontal="center"/>
    </xf>
    <xf numFmtId="49" fontId="7" fillId="38" borderId="10" xfId="0" applyNumberFormat="1" applyFont="1" applyFill="1" applyBorder="1" applyAlignment="1">
      <alignment horizontal="center"/>
    </xf>
    <xf numFmtId="189" fontId="7" fillId="38" borderId="10" xfId="0" applyNumberFormat="1" applyFont="1" applyFill="1" applyBorder="1" applyAlignment="1">
      <alignment/>
    </xf>
    <xf numFmtId="2" fontId="4" fillId="32" borderId="10" xfId="0" applyNumberFormat="1" applyFont="1" applyFill="1" applyBorder="1" applyAlignment="1">
      <alignment horizontal="center"/>
    </xf>
    <xf numFmtId="0" fontId="3" fillId="34" borderId="10" xfId="0" applyFont="1" applyFill="1" applyBorder="1" applyAlignment="1">
      <alignment horizontal="center"/>
    </xf>
    <xf numFmtId="2" fontId="4" fillId="34" borderId="10" xfId="0" applyNumberFormat="1" applyFont="1" applyFill="1" applyBorder="1" applyAlignment="1">
      <alignment horizontal="center"/>
    </xf>
    <xf numFmtId="49" fontId="7" fillId="39" borderId="10" xfId="0" applyNumberFormat="1" applyFont="1" applyFill="1" applyBorder="1" applyAlignment="1">
      <alignment horizontal="center"/>
    </xf>
    <xf numFmtId="189" fontId="7" fillId="39" borderId="10" xfId="0" applyNumberFormat="1" applyFont="1" applyFill="1" applyBorder="1" applyAlignment="1">
      <alignment/>
    </xf>
    <xf numFmtId="0" fontId="3" fillId="0" borderId="0" xfId="0" applyFont="1" applyAlignment="1">
      <alignment horizontal="justify"/>
    </xf>
    <xf numFmtId="0" fontId="4" fillId="0" borderId="10" xfId="0" applyFont="1" applyFill="1" applyBorder="1" applyAlignment="1">
      <alignment horizontal="justify" wrapText="1"/>
    </xf>
    <xf numFmtId="49" fontId="5" fillId="37" borderId="10" xfId="0" applyNumberFormat="1" applyFont="1" applyFill="1" applyBorder="1" applyAlignment="1">
      <alignment horizontal="justify" wrapText="1"/>
    </xf>
    <xf numFmtId="49" fontId="7" fillId="4" borderId="10" xfId="0" applyNumberFormat="1" applyFont="1" applyFill="1" applyBorder="1" applyAlignment="1">
      <alignment horizontal="justify" wrapText="1"/>
    </xf>
    <xf numFmtId="49" fontId="4" fillId="36" borderId="10" xfId="0" applyNumberFormat="1" applyFont="1" applyFill="1" applyBorder="1" applyAlignment="1">
      <alignment horizontal="justify" wrapText="1"/>
    </xf>
    <xf numFmtId="49" fontId="4" fillId="32" borderId="10" xfId="0" applyNumberFormat="1" applyFont="1" applyFill="1" applyBorder="1" applyAlignment="1">
      <alignment horizontal="justify" wrapText="1"/>
    </xf>
    <xf numFmtId="49" fontId="4" fillId="40" borderId="10" xfId="0" applyNumberFormat="1" applyFont="1" applyFill="1" applyBorder="1" applyAlignment="1">
      <alignment horizontal="justify" wrapText="1"/>
    </xf>
    <xf numFmtId="49" fontId="7" fillId="36" borderId="10" xfId="0" applyNumberFormat="1" applyFont="1" applyFill="1" applyBorder="1" applyAlignment="1">
      <alignment horizontal="justify" wrapText="1"/>
    </xf>
    <xf numFmtId="0" fontId="3" fillId="32" borderId="10" xfId="0" applyFont="1" applyFill="1" applyBorder="1" applyAlignment="1">
      <alignment horizontal="justify"/>
    </xf>
    <xf numFmtId="0" fontId="4" fillId="4" borderId="10" xfId="0" applyNumberFormat="1" applyFont="1" applyFill="1" applyBorder="1" applyAlignment="1">
      <alignment horizontal="justify" wrapText="1"/>
    </xf>
    <xf numFmtId="49" fontId="7" fillId="38" borderId="10" xfId="0" applyNumberFormat="1" applyFont="1" applyFill="1" applyBorder="1" applyAlignment="1">
      <alignment horizontal="justify" wrapText="1"/>
    </xf>
    <xf numFmtId="49" fontId="4" fillId="38" borderId="10" xfId="0" applyNumberFormat="1" applyFont="1" applyFill="1" applyBorder="1" applyAlignment="1">
      <alignment horizontal="justify" wrapText="1"/>
    </xf>
    <xf numFmtId="49" fontId="5" fillId="39" borderId="10" xfId="0" applyNumberFormat="1" applyFont="1" applyFill="1" applyBorder="1" applyAlignment="1">
      <alignment horizontal="justify" wrapText="1"/>
    </xf>
    <xf numFmtId="49" fontId="7" fillId="4" borderId="12" xfId="0" applyNumberFormat="1" applyFont="1" applyFill="1" applyBorder="1" applyAlignment="1">
      <alignment horizontal="justify" wrapText="1"/>
    </xf>
    <xf numFmtId="2" fontId="4" fillId="32" borderId="10" xfId="0" applyNumberFormat="1" applyFont="1" applyFill="1" applyBorder="1" applyAlignment="1">
      <alignment horizontal="justify" wrapText="1"/>
    </xf>
    <xf numFmtId="0" fontId="4" fillId="4" borderId="13" xfId="0" applyNumberFormat="1" applyFont="1" applyFill="1" applyBorder="1" applyAlignment="1">
      <alignment horizontal="justify" wrapText="1"/>
    </xf>
    <xf numFmtId="0" fontId="3" fillId="32" borderId="10" xfId="0" applyFont="1" applyFill="1" applyBorder="1" applyAlignment="1">
      <alignment horizontal="justify" wrapText="1"/>
    </xf>
    <xf numFmtId="0" fontId="3" fillId="4" borderId="10" xfId="0" applyFont="1" applyFill="1" applyBorder="1" applyAlignment="1">
      <alignment horizontal="justify" wrapText="1"/>
    </xf>
    <xf numFmtId="0" fontId="7" fillId="4" borderId="10" xfId="0" applyFont="1" applyFill="1" applyBorder="1" applyAlignment="1">
      <alignment horizontal="justify" wrapText="1"/>
    </xf>
    <xf numFmtId="0" fontId="4" fillId="4" borderId="10" xfId="0" applyFont="1" applyFill="1" applyBorder="1" applyAlignment="1">
      <alignment horizontal="justify" wrapText="1"/>
    </xf>
    <xf numFmtId="0" fontId="4" fillId="32" borderId="10" xfId="0" applyFont="1" applyFill="1" applyBorder="1" applyAlignment="1">
      <alignment horizontal="justify" wrapText="1"/>
    </xf>
    <xf numFmtId="0" fontId="7" fillId="39" borderId="10" xfId="0" applyFont="1" applyFill="1" applyBorder="1" applyAlignment="1">
      <alignment horizontal="justify" wrapText="1"/>
    </xf>
    <xf numFmtId="190" fontId="4" fillId="4" borderId="10" xfId="0" applyNumberFormat="1" applyFont="1" applyFill="1" applyBorder="1" applyAlignment="1">
      <alignment horizontal="justify" wrapText="1"/>
    </xf>
    <xf numFmtId="0" fontId="7" fillId="4" borderId="10" xfId="0" applyNumberFormat="1" applyFont="1" applyFill="1" applyBorder="1" applyAlignment="1">
      <alignment horizontal="justify" wrapText="1"/>
    </xf>
    <xf numFmtId="0" fontId="3" fillId="0" borderId="10" xfId="0" applyFont="1" applyBorder="1" applyAlignment="1">
      <alignment horizontal="justify"/>
    </xf>
    <xf numFmtId="0" fontId="5" fillId="0" borderId="0" xfId="0" applyFont="1" applyAlignment="1">
      <alignment/>
    </xf>
    <xf numFmtId="0" fontId="5" fillId="0" borderId="10" xfId="0" applyFont="1" applyBorder="1" applyAlignment="1">
      <alignment horizontal="justify"/>
    </xf>
    <xf numFmtId="0" fontId="5" fillId="0" borderId="10" xfId="0" applyFont="1" applyBorder="1" applyAlignment="1">
      <alignment/>
    </xf>
    <xf numFmtId="189" fontId="5" fillId="0" borderId="10" xfId="0" applyNumberFormat="1" applyFont="1" applyBorder="1" applyAlignment="1">
      <alignment/>
    </xf>
    <xf numFmtId="0" fontId="3" fillId="0" borderId="0" xfId="0" applyFont="1" applyFill="1" applyAlignment="1">
      <alignment horizontal="right" vertical="center" wrapText="1"/>
    </xf>
    <xf numFmtId="0" fontId="3"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xf>
    <xf numFmtId="2" fontId="5" fillId="0" borderId="12"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75"/>
  <sheetViews>
    <sheetView view="pageBreakPreview" zoomScale="160" zoomScaleSheetLayoutView="160" workbookViewId="0" topLeftCell="A1">
      <selection activeCell="A1" sqref="A1:IV16384"/>
    </sheetView>
  </sheetViews>
  <sheetFormatPr defaultColWidth="9.140625" defaultRowHeight="12.75"/>
  <cols>
    <col min="1" max="1" width="39.00390625" style="57" customWidth="1"/>
    <col min="2" max="2" width="18.421875" style="1" customWidth="1"/>
    <col min="3" max="3" width="14.7109375" style="1" customWidth="1"/>
    <col min="4" max="4" width="15.00390625" style="1" customWidth="1"/>
    <col min="5" max="5" width="0.13671875" style="1" customWidth="1"/>
    <col min="6" max="7" width="9.140625" style="1" hidden="1" customWidth="1"/>
    <col min="8" max="16384" width="9.140625" style="1" customWidth="1"/>
  </cols>
  <sheetData>
    <row r="1" spans="2:7" ht="12.75">
      <c r="B1" s="86" t="s">
        <v>347</v>
      </c>
      <c r="C1" s="86"/>
      <c r="D1" s="86"/>
      <c r="E1" s="86"/>
      <c r="F1" s="86"/>
      <c r="G1" s="86"/>
    </row>
    <row r="2" spans="2:7" ht="12.75">
      <c r="B2" s="86"/>
      <c r="C2" s="86"/>
      <c r="D2" s="86"/>
      <c r="E2" s="86"/>
      <c r="F2" s="86"/>
      <c r="G2" s="86"/>
    </row>
    <row r="3" spans="2:7" ht="12.75">
      <c r="B3" s="86"/>
      <c r="C3" s="86"/>
      <c r="D3" s="86"/>
      <c r="E3" s="86"/>
      <c r="F3" s="86"/>
      <c r="G3" s="86"/>
    </row>
    <row r="4" spans="2:7" ht="12.75">
      <c r="B4" s="86"/>
      <c r="C4" s="86"/>
      <c r="D4" s="86"/>
      <c r="E4" s="86"/>
      <c r="F4" s="86"/>
      <c r="G4" s="86"/>
    </row>
    <row r="5" spans="2:7" ht="12.75">
      <c r="B5" s="86"/>
      <c r="C5" s="86"/>
      <c r="D5" s="86"/>
      <c r="E5" s="86"/>
      <c r="F5" s="86"/>
      <c r="G5" s="86"/>
    </row>
    <row r="6" spans="2:7" ht="12.75">
      <c r="B6" s="86"/>
      <c r="C6" s="86"/>
      <c r="D6" s="86"/>
      <c r="E6" s="86"/>
      <c r="F6" s="86"/>
      <c r="G6" s="86"/>
    </row>
    <row r="7" spans="1:7" ht="12.75">
      <c r="A7" s="87" t="s">
        <v>263</v>
      </c>
      <c r="B7" s="87"/>
      <c r="C7" s="87"/>
      <c r="D7" s="87"/>
      <c r="E7" s="87"/>
      <c r="F7" s="87"/>
      <c r="G7" s="87"/>
    </row>
    <row r="8" spans="1:4" ht="12.75">
      <c r="A8" s="88" t="s">
        <v>36</v>
      </c>
      <c r="B8" s="91"/>
      <c r="C8" s="91"/>
      <c r="D8" s="94" t="s">
        <v>37</v>
      </c>
    </row>
    <row r="9" spans="1:4" ht="12.75">
      <c r="A9" s="89"/>
      <c r="B9" s="92"/>
      <c r="C9" s="92"/>
      <c r="D9" s="95"/>
    </row>
    <row r="10" spans="1:4" ht="12.75">
      <c r="A10" s="89"/>
      <c r="B10" s="93" t="s">
        <v>38</v>
      </c>
      <c r="C10" s="93" t="s">
        <v>39</v>
      </c>
      <c r="D10" s="95"/>
    </row>
    <row r="11" spans="1:4" ht="12.75">
      <c r="A11" s="90"/>
      <c r="B11" s="93"/>
      <c r="C11" s="93"/>
      <c r="D11" s="96"/>
    </row>
    <row r="12" spans="1:4" ht="12.75">
      <c r="A12" s="58"/>
      <c r="B12" s="2"/>
      <c r="C12" s="2"/>
      <c r="D12" s="3"/>
    </row>
    <row r="13" spans="1:4" ht="31.5">
      <c r="A13" s="59" t="s">
        <v>63</v>
      </c>
      <c r="B13" s="43"/>
      <c r="C13" s="43"/>
      <c r="D13" s="44">
        <f>D14+D31+D86+D116+D124+D145+D167+D174+D208+D213+D221+D226</f>
        <v>75729.64226</v>
      </c>
    </row>
    <row r="14" spans="1:4" ht="24">
      <c r="A14" s="60" t="s">
        <v>252</v>
      </c>
      <c r="B14" s="4" t="s">
        <v>134</v>
      </c>
      <c r="C14" s="4" t="s">
        <v>40</v>
      </c>
      <c r="D14" s="5">
        <f>D18+D22+D26+D30</f>
        <v>362</v>
      </c>
    </row>
    <row r="15" spans="1:4" ht="24">
      <c r="A15" s="61" t="s">
        <v>232</v>
      </c>
      <c r="B15" s="6" t="s">
        <v>233</v>
      </c>
      <c r="C15" s="6" t="s">
        <v>40</v>
      </c>
      <c r="D15" s="7">
        <f>D16</f>
        <v>99</v>
      </c>
    </row>
    <row r="16" spans="1:4" ht="24">
      <c r="A16" s="61" t="s">
        <v>11</v>
      </c>
      <c r="B16" s="6" t="s">
        <v>234</v>
      </c>
      <c r="C16" s="6" t="s">
        <v>40</v>
      </c>
      <c r="D16" s="7">
        <f>D18</f>
        <v>99</v>
      </c>
    </row>
    <row r="17" spans="1:4" ht="24">
      <c r="A17" s="61" t="s">
        <v>100</v>
      </c>
      <c r="B17" s="6" t="s">
        <v>234</v>
      </c>
      <c r="C17" s="6" t="s">
        <v>72</v>
      </c>
      <c r="D17" s="7">
        <f>D18</f>
        <v>99</v>
      </c>
    </row>
    <row r="18" spans="1:4" ht="36">
      <c r="A18" s="62" t="s">
        <v>47</v>
      </c>
      <c r="B18" s="40" t="s">
        <v>234</v>
      </c>
      <c r="C18" s="8" t="s">
        <v>48</v>
      </c>
      <c r="D18" s="9">
        <v>99</v>
      </c>
    </row>
    <row r="19" spans="1:4" ht="24">
      <c r="A19" s="63" t="s">
        <v>235</v>
      </c>
      <c r="B19" s="6" t="s">
        <v>236</v>
      </c>
      <c r="C19" s="6" t="s">
        <v>40</v>
      </c>
      <c r="D19" s="7">
        <f>D20</f>
        <v>0</v>
      </c>
    </row>
    <row r="20" spans="1:4" ht="24">
      <c r="A20" s="63" t="s">
        <v>11</v>
      </c>
      <c r="B20" s="6" t="s">
        <v>237</v>
      </c>
      <c r="C20" s="6" t="s">
        <v>40</v>
      </c>
      <c r="D20" s="7">
        <f>D22</f>
        <v>0</v>
      </c>
    </row>
    <row r="21" spans="1:4" ht="24">
      <c r="A21" s="63" t="s">
        <v>100</v>
      </c>
      <c r="B21" s="6" t="s">
        <v>237</v>
      </c>
      <c r="C21" s="6" t="s">
        <v>72</v>
      </c>
      <c r="D21" s="7">
        <f>D22</f>
        <v>0</v>
      </c>
    </row>
    <row r="22" spans="1:4" ht="36">
      <c r="A22" s="62" t="s">
        <v>47</v>
      </c>
      <c r="B22" s="6" t="s">
        <v>237</v>
      </c>
      <c r="C22" s="8" t="s">
        <v>48</v>
      </c>
      <c r="D22" s="9">
        <v>0</v>
      </c>
    </row>
    <row r="23" spans="1:4" ht="24">
      <c r="A23" s="61" t="s">
        <v>238</v>
      </c>
      <c r="B23" s="6" t="s">
        <v>236</v>
      </c>
      <c r="C23" s="6" t="s">
        <v>40</v>
      </c>
      <c r="D23" s="7">
        <f>D24</f>
        <v>180</v>
      </c>
    </row>
    <row r="24" spans="1:4" ht="24">
      <c r="A24" s="61" t="s">
        <v>11</v>
      </c>
      <c r="B24" s="6" t="s">
        <v>237</v>
      </c>
      <c r="C24" s="6" t="s">
        <v>40</v>
      </c>
      <c r="D24" s="7">
        <f>D26</f>
        <v>180</v>
      </c>
    </row>
    <row r="25" spans="1:4" ht="24">
      <c r="A25" s="61" t="s">
        <v>100</v>
      </c>
      <c r="B25" s="6" t="s">
        <v>237</v>
      </c>
      <c r="C25" s="6" t="s">
        <v>72</v>
      </c>
      <c r="D25" s="7">
        <f>D26</f>
        <v>180</v>
      </c>
    </row>
    <row r="26" spans="1:4" ht="36">
      <c r="A26" s="62" t="s">
        <v>47</v>
      </c>
      <c r="B26" s="40" t="s">
        <v>237</v>
      </c>
      <c r="C26" s="8" t="s">
        <v>48</v>
      </c>
      <c r="D26" s="9">
        <v>180</v>
      </c>
    </row>
    <row r="27" spans="1:4" ht="24">
      <c r="A27" s="61" t="s">
        <v>241</v>
      </c>
      <c r="B27" s="6" t="s">
        <v>239</v>
      </c>
      <c r="C27" s="6" t="s">
        <v>40</v>
      </c>
      <c r="D27" s="7">
        <f>D28</f>
        <v>83</v>
      </c>
    </row>
    <row r="28" spans="1:4" ht="24">
      <c r="A28" s="61" t="s">
        <v>11</v>
      </c>
      <c r="B28" s="6" t="s">
        <v>240</v>
      </c>
      <c r="C28" s="6" t="s">
        <v>40</v>
      </c>
      <c r="D28" s="7">
        <f>D30</f>
        <v>83</v>
      </c>
    </row>
    <row r="29" spans="1:4" ht="24">
      <c r="A29" s="61" t="s">
        <v>100</v>
      </c>
      <c r="B29" s="6" t="s">
        <v>240</v>
      </c>
      <c r="C29" s="6" t="s">
        <v>72</v>
      </c>
      <c r="D29" s="7">
        <f>D30</f>
        <v>83</v>
      </c>
    </row>
    <row r="30" spans="1:4" ht="36">
      <c r="A30" s="62" t="s">
        <v>47</v>
      </c>
      <c r="B30" s="6" t="s">
        <v>240</v>
      </c>
      <c r="C30" s="8" t="s">
        <v>48</v>
      </c>
      <c r="D30" s="9">
        <v>83</v>
      </c>
    </row>
    <row r="31" spans="1:4" ht="60">
      <c r="A31" s="64" t="s">
        <v>264</v>
      </c>
      <c r="B31" s="41" t="s">
        <v>187</v>
      </c>
      <c r="C31" s="41" t="s">
        <v>40</v>
      </c>
      <c r="D31" s="42">
        <f>D32+D43+D71+D78</f>
        <v>11618</v>
      </c>
    </row>
    <row r="32" spans="1:4" ht="24">
      <c r="A32" s="60" t="s">
        <v>253</v>
      </c>
      <c r="B32" s="4" t="s">
        <v>188</v>
      </c>
      <c r="C32" s="4" t="s">
        <v>40</v>
      </c>
      <c r="D32" s="5">
        <f>D33+D39</f>
        <v>291</v>
      </c>
    </row>
    <row r="33" spans="1:4" ht="12.75">
      <c r="A33" s="61" t="s">
        <v>189</v>
      </c>
      <c r="B33" s="6" t="s">
        <v>190</v>
      </c>
      <c r="C33" s="6" t="s">
        <v>40</v>
      </c>
      <c r="D33" s="7">
        <f>D34</f>
        <v>191</v>
      </c>
    </row>
    <row r="34" spans="1:4" ht="36">
      <c r="A34" s="61" t="s">
        <v>22</v>
      </c>
      <c r="B34" s="6" t="s">
        <v>191</v>
      </c>
      <c r="C34" s="6" t="s">
        <v>40</v>
      </c>
      <c r="D34" s="7">
        <f>D36+D37</f>
        <v>191</v>
      </c>
    </row>
    <row r="35" spans="1:4" ht="24">
      <c r="A35" s="61" t="s">
        <v>100</v>
      </c>
      <c r="B35" s="6" t="s">
        <v>191</v>
      </c>
      <c r="C35" s="6" t="s">
        <v>72</v>
      </c>
      <c r="D35" s="7">
        <f>D36</f>
        <v>111</v>
      </c>
    </row>
    <row r="36" spans="1:4" ht="36">
      <c r="A36" s="62" t="s">
        <v>47</v>
      </c>
      <c r="B36" s="40" t="s">
        <v>191</v>
      </c>
      <c r="C36" s="8" t="s">
        <v>48</v>
      </c>
      <c r="D36" s="9">
        <v>111</v>
      </c>
    </row>
    <row r="37" spans="1:4" ht="24">
      <c r="A37" s="61" t="s">
        <v>73</v>
      </c>
      <c r="B37" s="6" t="s">
        <v>191</v>
      </c>
      <c r="C37" s="6" t="s">
        <v>74</v>
      </c>
      <c r="D37" s="7">
        <f>D38</f>
        <v>80</v>
      </c>
    </row>
    <row r="38" spans="1:4" ht="12.75">
      <c r="A38" s="65" t="s">
        <v>192</v>
      </c>
      <c r="B38" s="40" t="s">
        <v>191</v>
      </c>
      <c r="C38" s="8" t="s">
        <v>193</v>
      </c>
      <c r="D38" s="9">
        <v>80</v>
      </c>
    </row>
    <row r="39" spans="1:4" ht="24">
      <c r="A39" s="61" t="s">
        <v>198</v>
      </c>
      <c r="B39" s="6" t="s">
        <v>190</v>
      </c>
      <c r="C39" s="6" t="s">
        <v>40</v>
      </c>
      <c r="D39" s="7">
        <f>D40</f>
        <v>100</v>
      </c>
    </row>
    <row r="40" spans="1:4" ht="24">
      <c r="A40" s="61" t="s">
        <v>26</v>
      </c>
      <c r="B40" s="6" t="s">
        <v>266</v>
      </c>
      <c r="C40" s="6" t="s">
        <v>40</v>
      </c>
      <c r="D40" s="7">
        <f>D42</f>
        <v>100</v>
      </c>
    </row>
    <row r="41" spans="1:4" ht="24">
      <c r="A41" s="61" t="s">
        <v>73</v>
      </c>
      <c r="B41" s="6" t="s">
        <v>266</v>
      </c>
      <c r="C41" s="6" t="s">
        <v>74</v>
      </c>
      <c r="D41" s="7">
        <f>D42</f>
        <v>100</v>
      </c>
    </row>
    <row r="42" spans="1:4" ht="12.75">
      <c r="A42" s="65" t="s">
        <v>24</v>
      </c>
      <c r="B42" s="35" t="s">
        <v>199</v>
      </c>
      <c r="C42" s="8" t="s">
        <v>27</v>
      </c>
      <c r="D42" s="9">
        <v>100</v>
      </c>
    </row>
    <row r="43" spans="1:4" ht="24">
      <c r="A43" s="60" t="s">
        <v>30</v>
      </c>
      <c r="B43" s="4" t="s">
        <v>218</v>
      </c>
      <c r="C43" s="4" t="s">
        <v>40</v>
      </c>
      <c r="D43" s="5">
        <f>D44+D61+D71+D65+D68</f>
        <v>10008</v>
      </c>
    </row>
    <row r="44" spans="1:4" ht="24">
      <c r="A44" s="61" t="s">
        <v>30</v>
      </c>
      <c r="B44" s="6" t="s">
        <v>220</v>
      </c>
      <c r="C44" s="6" t="s">
        <v>40</v>
      </c>
      <c r="D44" s="7">
        <f>D45</f>
        <v>8606.3</v>
      </c>
    </row>
    <row r="45" spans="1:4" ht="24">
      <c r="A45" s="61" t="s">
        <v>219</v>
      </c>
      <c r="B45" s="6" t="s">
        <v>220</v>
      </c>
      <c r="C45" s="6" t="s">
        <v>40</v>
      </c>
      <c r="D45" s="7">
        <f>D46</f>
        <v>8606.3</v>
      </c>
    </row>
    <row r="46" spans="1:4" ht="12.75">
      <c r="A46" s="61" t="s">
        <v>31</v>
      </c>
      <c r="B46" s="6" t="s">
        <v>221</v>
      </c>
      <c r="C46" s="6" t="s">
        <v>40</v>
      </c>
      <c r="D46" s="7">
        <f>D50+D48+D52</f>
        <v>8606.3</v>
      </c>
    </row>
    <row r="47" spans="1:4" ht="60">
      <c r="A47" s="61" t="s">
        <v>75</v>
      </c>
      <c r="B47" s="6" t="s">
        <v>221</v>
      </c>
      <c r="C47" s="6" t="s">
        <v>76</v>
      </c>
      <c r="D47" s="7">
        <f>D48</f>
        <v>7279.299999999999</v>
      </c>
    </row>
    <row r="48" spans="1:4" ht="24">
      <c r="A48" s="62" t="s">
        <v>58</v>
      </c>
      <c r="B48" s="35" t="s">
        <v>221</v>
      </c>
      <c r="C48" s="8" t="s">
        <v>59</v>
      </c>
      <c r="D48" s="9">
        <f>4171.94+1307.36+1800</f>
        <v>7279.299999999999</v>
      </c>
    </row>
    <row r="49" spans="1:4" ht="24">
      <c r="A49" s="61" t="s">
        <v>100</v>
      </c>
      <c r="B49" s="6" t="s">
        <v>221</v>
      </c>
      <c r="C49" s="6" t="s">
        <v>72</v>
      </c>
      <c r="D49" s="7">
        <f>D50</f>
        <v>1187</v>
      </c>
    </row>
    <row r="50" spans="1:4" ht="36">
      <c r="A50" s="62" t="s">
        <v>47</v>
      </c>
      <c r="B50" s="35" t="s">
        <v>221</v>
      </c>
      <c r="C50" s="8" t="s">
        <v>48</v>
      </c>
      <c r="D50" s="9">
        <v>1187</v>
      </c>
    </row>
    <row r="51" spans="1:4" ht="12.75">
      <c r="A51" s="61" t="s">
        <v>77</v>
      </c>
      <c r="B51" s="6" t="s">
        <v>221</v>
      </c>
      <c r="C51" s="6" t="s">
        <v>65</v>
      </c>
      <c r="D51" s="7">
        <f>D52</f>
        <v>140</v>
      </c>
    </row>
    <row r="52" spans="1:4" ht="12.75">
      <c r="A52" s="62" t="s">
        <v>84</v>
      </c>
      <c r="B52" s="35" t="s">
        <v>221</v>
      </c>
      <c r="C52" s="8" t="s">
        <v>85</v>
      </c>
      <c r="D52" s="9">
        <f>136+4</f>
        <v>140</v>
      </c>
    </row>
    <row r="53" spans="1:4" ht="24">
      <c r="A53" s="61" t="s">
        <v>222</v>
      </c>
      <c r="B53" s="6" t="s">
        <v>223</v>
      </c>
      <c r="C53" s="6" t="s">
        <v>40</v>
      </c>
      <c r="D53" s="7">
        <f>D54</f>
        <v>600</v>
      </c>
    </row>
    <row r="54" spans="1:4" ht="24">
      <c r="A54" s="61" t="s">
        <v>60</v>
      </c>
      <c r="B54" s="6" t="s">
        <v>224</v>
      </c>
      <c r="C54" s="6" t="s">
        <v>40</v>
      </c>
      <c r="D54" s="7">
        <f>D60+D56+D58</f>
        <v>600</v>
      </c>
    </row>
    <row r="55" spans="1:4" ht="60">
      <c r="A55" s="61" t="s">
        <v>75</v>
      </c>
      <c r="B55" s="6" t="s">
        <v>224</v>
      </c>
      <c r="C55" s="6" t="s">
        <v>76</v>
      </c>
      <c r="D55" s="7">
        <f>D56</f>
        <v>73.986</v>
      </c>
    </row>
    <row r="56" spans="1:4" ht="24">
      <c r="A56" s="62" t="s">
        <v>58</v>
      </c>
      <c r="B56" s="35" t="s">
        <v>224</v>
      </c>
      <c r="C56" s="8" t="s">
        <v>59</v>
      </c>
      <c r="D56" s="9">
        <v>73.986</v>
      </c>
    </row>
    <row r="57" spans="1:4" ht="24">
      <c r="A57" s="61" t="s">
        <v>100</v>
      </c>
      <c r="B57" s="6" t="s">
        <v>224</v>
      </c>
      <c r="C57" s="6" t="s">
        <v>72</v>
      </c>
      <c r="D57" s="7">
        <f>D58</f>
        <v>522.598</v>
      </c>
    </row>
    <row r="58" spans="1:4" ht="36">
      <c r="A58" s="62" t="s">
        <v>47</v>
      </c>
      <c r="B58" s="35" t="s">
        <v>224</v>
      </c>
      <c r="C58" s="8" t="s">
        <v>48</v>
      </c>
      <c r="D58" s="9">
        <v>522.598</v>
      </c>
    </row>
    <row r="59" spans="1:4" ht="12.75">
      <c r="A59" s="61" t="s">
        <v>77</v>
      </c>
      <c r="B59" s="6" t="s">
        <v>224</v>
      </c>
      <c r="C59" s="6" t="s">
        <v>65</v>
      </c>
      <c r="D59" s="7">
        <f>D60</f>
        <v>3.416</v>
      </c>
    </row>
    <row r="60" spans="1:4" ht="12.75">
      <c r="A60" s="62" t="s">
        <v>84</v>
      </c>
      <c r="B60" s="35" t="s">
        <v>224</v>
      </c>
      <c r="C60" s="8" t="s">
        <v>85</v>
      </c>
      <c r="D60" s="9">
        <v>3.416</v>
      </c>
    </row>
    <row r="61" spans="1:4" ht="48">
      <c r="A61" s="61" t="s">
        <v>225</v>
      </c>
      <c r="B61" s="6" t="s">
        <v>226</v>
      </c>
      <c r="C61" s="6" t="s">
        <v>40</v>
      </c>
      <c r="D61" s="7">
        <f>D62</f>
        <v>595</v>
      </c>
    </row>
    <row r="62" spans="1:4" ht="24">
      <c r="A62" s="61" t="s">
        <v>227</v>
      </c>
      <c r="B62" s="6" t="s">
        <v>228</v>
      </c>
      <c r="C62" s="6" t="s">
        <v>40</v>
      </c>
      <c r="D62" s="7">
        <f>D64</f>
        <v>595</v>
      </c>
    </row>
    <row r="63" spans="1:4" ht="24">
      <c r="A63" s="61" t="s">
        <v>100</v>
      </c>
      <c r="B63" s="6" t="s">
        <v>228</v>
      </c>
      <c r="C63" s="6" t="s">
        <v>72</v>
      </c>
      <c r="D63" s="7">
        <f>D64</f>
        <v>595</v>
      </c>
    </row>
    <row r="64" spans="1:4" ht="36">
      <c r="A64" s="62" t="s">
        <v>47</v>
      </c>
      <c r="B64" s="35" t="s">
        <v>228</v>
      </c>
      <c r="C64" s="8" t="s">
        <v>48</v>
      </c>
      <c r="D64" s="9">
        <v>595</v>
      </c>
    </row>
    <row r="65" spans="1:4" ht="24">
      <c r="A65" s="61" t="s">
        <v>90</v>
      </c>
      <c r="B65" s="31" t="s">
        <v>111</v>
      </c>
      <c r="C65" s="6" t="s">
        <v>40</v>
      </c>
      <c r="D65" s="34">
        <f>D66</f>
        <v>50</v>
      </c>
    </row>
    <row r="66" spans="1:4" ht="24">
      <c r="A66" s="61" t="s">
        <v>100</v>
      </c>
      <c r="B66" s="31" t="s">
        <v>111</v>
      </c>
      <c r="C66" s="6" t="s">
        <v>72</v>
      </c>
      <c r="D66" s="34">
        <f>D67</f>
        <v>50</v>
      </c>
    </row>
    <row r="67" spans="1:4" ht="36">
      <c r="A67" s="62" t="s">
        <v>47</v>
      </c>
      <c r="B67" s="54" t="s">
        <v>111</v>
      </c>
      <c r="C67" s="35" t="s">
        <v>48</v>
      </c>
      <c r="D67" s="33">
        <v>50</v>
      </c>
    </row>
    <row r="68" spans="1:4" ht="84">
      <c r="A68" s="66" t="s">
        <v>355</v>
      </c>
      <c r="B68" s="31" t="s">
        <v>299</v>
      </c>
      <c r="C68" s="4" t="s">
        <v>40</v>
      </c>
      <c r="D68" s="7">
        <f>D69</f>
        <v>156.7</v>
      </c>
    </row>
    <row r="69" spans="1:4" ht="12.75">
      <c r="A69" s="61" t="s">
        <v>42</v>
      </c>
      <c r="B69" s="31" t="s">
        <v>299</v>
      </c>
      <c r="C69" s="36">
        <v>500</v>
      </c>
      <c r="D69" s="7">
        <f>D70</f>
        <v>156.7</v>
      </c>
    </row>
    <row r="70" spans="1:4" ht="12.75">
      <c r="A70" s="62" t="s">
        <v>45</v>
      </c>
      <c r="B70" s="54" t="s">
        <v>299</v>
      </c>
      <c r="C70" s="32">
        <v>540</v>
      </c>
      <c r="D70" s="33">
        <v>156.7</v>
      </c>
    </row>
    <row r="71" spans="1:4" ht="60">
      <c r="A71" s="67" t="s">
        <v>254</v>
      </c>
      <c r="B71" s="6" t="s">
        <v>213</v>
      </c>
      <c r="C71" s="6" t="s">
        <v>40</v>
      </c>
      <c r="D71" s="7">
        <f>D72</f>
        <v>600</v>
      </c>
    </row>
    <row r="72" spans="1:4" ht="36">
      <c r="A72" s="61" t="s">
        <v>267</v>
      </c>
      <c r="B72" s="6" t="s">
        <v>214</v>
      </c>
      <c r="C72" s="6" t="s">
        <v>40</v>
      </c>
      <c r="D72" s="7">
        <f>D73</f>
        <v>600</v>
      </c>
    </row>
    <row r="73" spans="1:4" ht="24">
      <c r="A73" s="61" t="s">
        <v>32</v>
      </c>
      <c r="B73" s="6" t="s">
        <v>215</v>
      </c>
      <c r="C73" s="6" t="s">
        <v>40</v>
      </c>
      <c r="D73" s="7">
        <f>D74+D76</f>
        <v>600</v>
      </c>
    </row>
    <row r="74" spans="1:4" ht="24">
      <c r="A74" s="61" t="s">
        <v>73</v>
      </c>
      <c r="B74" s="6" t="s">
        <v>215</v>
      </c>
      <c r="C74" s="6" t="s">
        <v>74</v>
      </c>
      <c r="D74" s="7">
        <f>D75</f>
        <v>37.005</v>
      </c>
    </row>
    <row r="75" spans="1:4" ht="12.75">
      <c r="A75" s="65" t="s">
        <v>192</v>
      </c>
      <c r="B75" s="35" t="s">
        <v>215</v>
      </c>
      <c r="C75" s="8" t="s">
        <v>193</v>
      </c>
      <c r="D75" s="9">
        <v>37.005</v>
      </c>
    </row>
    <row r="76" spans="1:4" ht="24">
      <c r="A76" s="61" t="s">
        <v>100</v>
      </c>
      <c r="B76" s="6" t="s">
        <v>215</v>
      </c>
      <c r="C76" s="6" t="s">
        <v>72</v>
      </c>
      <c r="D76" s="7">
        <f>D77</f>
        <v>562.995</v>
      </c>
    </row>
    <row r="77" spans="1:4" ht="36">
      <c r="A77" s="62" t="s">
        <v>47</v>
      </c>
      <c r="B77" s="35" t="s">
        <v>215</v>
      </c>
      <c r="C77" s="8" t="s">
        <v>48</v>
      </c>
      <c r="D77" s="9">
        <v>562.995</v>
      </c>
    </row>
    <row r="78" spans="1:4" ht="36">
      <c r="A78" s="60" t="s">
        <v>255</v>
      </c>
      <c r="B78" s="6" t="s">
        <v>112</v>
      </c>
      <c r="C78" s="6" t="s">
        <v>40</v>
      </c>
      <c r="D78" s="7">
        <f>D79</f>
        <v>719</v>
      </c>
    </row>
    <row r="79" spans="1:4" ht="36">
      <c r="A79" s="61" t="s">
        <v>4</v>
      </c>
      <c r="B79" s="6" t="s">
        <v>113</v>
      </c>
      <c r="C79" s="6" t="s">
        <v>40</v>
      </c>
      <c r="D79" s="7">
        <f>D82+D83</f>
        <v>719</v>
      </c>
    </row>
    <row r="80" spans="1:4" ht="24">
      <c r="A80" s="61" t="s">
        <v>114</v>
      </c>
      <c r="B80" s="6" t="s">
        <v>115</v>
      </c>
      <c r="C80" s="6" t="s">
        <v>40</v>
      </c>
      <c r="D80" s="7">
        <f>D82</f>
        <v>698</v>
      </c>
    </row>
    <row r="81" spans="1:4" ht="24">
      <c r="A81" s="61" t="s">
        <v>100</v>
      </c>
      <c r="B81" s="6" t="s">
        <v>115</v>
      </c>
      <c r="C81" s="6" t="s">
        <v>72</v>
      </c>
      <c r="D81" s="7">
        <f>D82</f>
        <v>698</v>
      </c>
    </row>
    <row r="82" spans="1:4" ht="36">
      <c r="A82" s="62" t="s">
        <v>47</v>
      </c>
      <c r="B82" s="35" t="s">
        <v>115</v>
      </c>
      <c r="C82" s="8" t="s">
        <v>48</v>
      </c>
      <c r="D82" s="9">
        <v>698</v>
      </c>
    </row>
    <row r="83" spans="1:4" ht="24">
      <c r="A83" s="61" t="s">
        <v>114</v>
      </c>
      <c r="B83" s="6" t="s">
        <v>115</v>
      </c>
      <c r="C83" s="6" t="s">
        <v>40</v>
      </c>
      <c r="D83" s="7">
        <f>D85</f>
        <v>21</v>
      </c>
    </row>
    <row r="84" spans="1:4" ht="12.75">
      <c r="A84" s="61" t="s">
        <v>77</v>
      </c>
      <c r="B84" s="6" t="s">
        <v>115</v>
      </c>
      <c r="C84" s="6" t="s">
        <v>65</v>
      </c>
      <c r="D84" s="7">
        <f>D85</f>
        <v>21</v>
      </c>
    </row>
    <row r="85" spans="1:4" ht="12.75">
      <c r="A85" s="62" t="s">
        <v>84</v>
      </c>
      <c r="B85" s="35" t="s">
        <v>115</v>
      </c>
      <c r="C85" s="8" t="s">
        <v>85</v>
      </c>
      <c r="D85" s="9">
        <v>21</v>
      </c>
    </row>
    <row r="86" spans="1:4" ht="36">
      <c r="A86" s="60" t="s">
        <v>256</v>
      </c>
      <c r="B86" s="4" t="s">
        <v>125</v>
      </c>
      <c r="C86" s="4" t="s">
        <v>40</v>
      </c>
      <c r="D86" s="5">
        <f>D87+D94+D99+D106+D111</f>
        <v>210.001</v>
      </c>
    </row>
    <row r="87" spans="1:4" ht="24">
      <c r="A87" s="60" t="s">
        <v>25</v>
      </c>
      <c r="B87" s="6" t="s">
        <v>200</v>
      </c>
      <c r="C87" s="6" t="s">
        <v>40</v>
      </c>
      <c r="D87" s="7">
        <f>D91+D93</f>
        <v>70</v>
      </c>
    </row>
    <row r="88" spans="1:4" ht="24">
      <c r="A88" s="61" t="s">
        <v>201</v>
      </c>
      <c r="B88" s="6" t="s">
        <v>202</v>
      </c>
      <c r="C88" s="6" t="s">
        <v>40</v>
      </c>
      <c r="D88" s="7">
        <f>D89</f>
        <v>70</v>
      </c>
    </row>
    <row r="89" spans="1:4" ht="24">
      <c r="A89" s="61" t="s">
        <v>26</v>
      </c>
      <c r="B89" s="6" t="s">
        <v>203</v>
      </c>
      <c r="C89" s="6" t="s">
        <v>40</v>
      </c>
      <c r="D89" s="7">
        <f>D91</f>
        <v>70</v>
      </c>
    </row>
    <row r="90" spans="1:4" ht="24">
      <c r="A90" s="61" t="s">
        <v>73</v>
      </c>
      <c r="B90" s="6" t="s">
        <v>203</v>
      </c>
      <c r="C90" s="6" t="s">
        <v>74</v>
      </c>
      <c r="D90" s="7">
        <f>D91</f>
        <v>70</v>
      </c>
    </row>
    <row r="91" spans="1:4" ht="12.75">
      <c r="A91" s="65" t="s">
        <v>24</v>
      </c>
      <c r="B91" s="35" t="s">
        <v>203</v>
      </c>
      <c r="C91" s="8" t="s">
        <v>27</v>
      </c>
      <c r="D91" s="9">
        <v>70</v>
      </c>
    </row>
    <row r="92" spans="1:4" ht="24">
      <c r="A92" s="61" t="s">
        <v>100</v>
      </c>
      <c r="B92" s="6" t="s">
        <v>203</v>
      </c>
      <c r="C92" s="6" t="s">
        <v>72</v>
      </c>
      <c r="D92" s="45">
        <f>D93</f>
        <v>0</v>
      </c>
    </row>
    <row r="93" spans="1:4" ht="36">
      <c r="A93" s="62" t="s">
        <v>47</v>
      </c>
      <c r="B93" s="35" t="s">
        <v>203</v>
      </c>
      <c r="C93" s="8" t="s">
        <v>48</v>
      </c>
      <c r="D93" s="9">
        <v>0</v>
      </c>
    </row>
    <row r="94" spans="1:4" ht="24">
      <c r="A94" s="60" t="s">
        <v>57</v>
      </c>
      <c r="B94" s="6" t="s">
        <v>204</v>
      </c>
      <c r="C94" s="6" t="s">
        <v>40</v>
      </c>
      <c r="D94" s="7">
        <f>D96</f>
        <v>80</v>
      </c>
    </row>
    <row r="95" spans="1:4" ht="24">
      <c r="A95" s="61" t="s">
        <v>205</v>
      </c>
      <c r="B95" s="6" t="s">
        <v>206</v>
      </c>
      <c r="C95" s="6" t="s">
        <v>40</v>
      </c>
      <c r="D95" s="7">
        <f>D96</f>
        <v>80</v>
      </c>
    </row>
    <row r="96" spans="1:4" ht="24">
      <c r="A96" s="61" t="s">
        <v>207</v>
      </c>
      <c r="B96" s="6" t="s">
        <v>208</v>
      </c>
      <c r="C96" s="6" t="s">
        <v>40</v>
      </c>
      <c r="D96" s="7">
        <f>D98</f>
        <v>80</v>
      </c>
    </row>
    <row r="97" spans="1:4" ht="24">
      <c r="A97" s="61" t="s">
        <v>100</v>
      </c>
      <c r="B97" s="6" t="s">
        <v>208</v>
      </c>
      <c r="C97" s="6" t="s">
        <v>72</v>
      </c>
      <c r="D97" s="7">
        <f>D98</f>
        <v>80</v>
      </c>
    </row>
    <row r="98" spans="1:4" ht="36">
      <c r="A98" s="62" t="s">
        <v>47</v>
      </c>
      <c r="B98" s="35" t="s">
        <v>208</v>
      </c>
      <c r="C98" s="8" t="s">
        <v>48</v>
      </c>
      <c r="D98" s="9">
        <v>80</v>
      </c>
    </row>
    <row r="99" spans="1:4" ht="24">
      <c r="A99" s="60" t="s">
        <v>28</v>
      </c>
      <c r="B99" s="6" t="s">
        <v>209</v>
      </c>
      <c r="C99" s="6" t="s">
        <v>40</v>
      </c>
      <c r="D99" s="7">
        <f>D100</f>
        <v>55</v>
      </c>
    </row>
    <row r="100" spans="1:4" ht="24">
      <c r="A100" s="61" t="s">
        <v>210</v>
      </c>
      <c r="B100" s="6" t="s">
        <v>211</v>
      </c>
      <c r="C100" s="6" t="s">
        <v>40</v>
      </c>
      <c r="D100" s="7">
        <f>D101</f>
        <v>55</v>
      </c>
    </row>
    <row r="101" spans="1:4" ht="36">
      <c r="A101" s="61" t="s">
        <v>29</v>
      </c>
      <c r="B101" s="6" t="s">
        <v>212</v>
      </c>
      <c r="C101" s="6" t="s">
        <v>40</v>
      </c>
      <c r="D101" s="7">
        <f>D103+D105</f>
        <v>55</v>
      </c>
    </row>
    <row r="102" spans="1:4" ht="24">
      <c r="A102" s="61" t="s">
        <v>73</v>
      </c>
      <c r="B102" s="6" t="s">
        <v>212</v>
      </c>
      <c r="C102" s="6" t="s">
        <v>74</v>
      </c>
      <c r="D102" s="7">
        <f>D103</f>
        <v>39.571</v>
      </c>
    </row>
    <row r="103" spans="1:4" ht="12.75">
      <c r="A103" s="65" t="s">
        <v>24</v>
      </c>
      <c r="B103" s="35" t="s">
        <v>212</v>
      </c>
      <c r="C103" s="8" t="s">
        <v>27</v>
      </c>
      <c r="D103" s="9">
        <v>39.571</v>
      </c>
    </row>
    <row r="104" spans="1:4" ht="24">
      <c r="A104" s="61" t="s">
        <v>100</v>
      </c>
      <c r="B104" s="6" t="s">
        <v>212</v>
      </c>
      <c r="C104" s="6" t="s">
        <v>72</v>
      </c>
      <c r="D104" s="7">
        <f>D105</f>
        <v>15.429</v>
      </c>
    </row>
    <row r="105" spans="1:4" ht="36">
      <c r="A105" s="62" t="s">
        <v>47</v>
      </c>
      <c r="B105" s="35" t="s">
        <v>212</v>
      </c>
      <c r="C105" s="8" t="s">
        <v>48</v>
      </c>
      <c r="D105" s="9">
        <v>15.429</v>
      </c>
    </row>
    <row r="106" spans="1:4" ht="36">
      <c r="A106" s="60" t="s">
        <v>8</v>
      </c>
      <c r="B106" s="6" t="s">
        <v>126</v>
      </c>
      <c r="C106" s="6" t="s">
        <v>40</v>
      </c>
      <c r="D106" s="7">
        <f>D110</f>
        <v>0.001</v>
      </c>
    </row>
    <row r="107" spans="1:4" ht="24">
      <c r="A107" s="61" t="s">
        <v>127</v>
      </c>
      <c r="B107" s="6" t="s">
        <v>128</v>
      </c>
      <c r="C107" s="6" t="s">
        <v>40</v>
      </c>
      <c r="D107" s="7">
        <f>D108</f>
        <v>0.001</v>
      </c>
    </row>
    <row r="108" spans="1:4" ht="24">
      <c r="A108" s="61" t="s">
        <v>52</v>
      </c>
      <c r="B108" s="6" t="s">
        <v>129</v>
      </c>
      <c r="C108" s="6" t="s">
        <v>40</v>
      </c>
      <c r="D108" s="7">
        <f>D109</f>
        <v>0.001</v>
      </c>
    </row>
    <row r="109" spans="1:4" ht="12.75">
      <c r="A109" s="61" t="s">
        <v>77</v>
      </c>
      <c r="B109" s="6" t="s">
        <v>129</v>
      </c>
      <c r="C109" s="6" t="s">
        <v>65</v>
      </c>
      <c r="D109" s="7">
        <f>D110</f>
        <v>0.001</v>
      </c>
    </row>
    <row r="110" spans="1:4" ht="36">
      <c r="A110" s="62" t="s">
        <v>9</v>
      </c>
      <c r="B110" s="35" t="s">
        <v>129</v>
      </c>
      <c r="C110" s="8" t="s">
        <v>3</v>
      </c>
      <c r="D110" s="9">
        <v>0.001</v>
      </c>
    </row>
    <row r="111" spans="1:4" ht="36">
      <c r="A111" s="60" t="s">
        <v>23</v>
      </c>
      <c r="B111" s="6" t="s">
        <v>194</v>
      </c>
      <c r="C111" s="6" t="s">
        <v>40</v>
      </c>
      <c r="D111" s="7">
        <f>D115</f>
        <v>5</v>
      </c>
    </row>
    <row r="112" spans="1:4" ht="48">
      <c r="A112" s="61" t="s">
        <v>195</v>
      </c>
      <c r="B112" s="6" t="s">
        <v>196</v>
      </c>
      <c r="C112" s="6" t="s">
        <v>40</v>
      </c>
      <c r="D112" s="7">
        <f>D113</f>
        <v>5</v>
      </c>
    </row>
    <row r="113" spans="1:4" ht="12.75">
      <c r="A113" s="61" t="s">
        <v>56</v>
      </c>
      <c r="B113" s="6" t="s">
        <v>197</v>
      </c>
      <c r="C113" s="6" t="s">
        <v>40</v>
      </c>
      <c r="D113" s="7">
        <f>D115</f>
        <v>5</v>
      </c>
    </row>
    <row r="114" spans="1:4" ht="24">
      <c r="A114" s="61" t="s">
        <v>73</v>
      </c>
      <c r="B114" s="6" t="s">
        <v>197</v>
      </c>
      <c r="C114" s="6" t="s">
        <v>74</v>
      </c>
      <c r="D114" s="7">
        <f>D115</f>
        <v>5</v>
      </c>
    </row>
    <row r="115" spans="1:4" ht="24">
      <c r="A115" s="62" t="s">
        <v>82</v>
      </c>
      <c r="B115" s="35" t="s">
        <v>197</v>
      </c>
      <c r="C115" s="8" t="s">
        <v>81</v>
      </c>
      <c r="D115" s="9">
        <v>5</v>
      </c>
    </row>
    <row r="116" spans="1:4" ht="36">
      <c r="A116" s="60" t="s">
        <v>257</v>
      </c>
      <c r="B116" s="4" t="s">
        <v>183</v>
      </c>
      <c r="C116" s="4" t="s">
        <v>40</v>
      </c>
      <c r="D116" s="5">
        <f>D120+D121</f>
        <v>1682.18</v>
      </c>
    </row>
    <row r="117" spans="1:4" ht="24">
      <c r="A117" s="61" t="s">
        <v>184</v>
      </c>
      <c r="B117" s="6" t="s">
        <v>185</v>
      </c>
      <c r="C117" s="6" t="s">
        <v>40</v>
      </c>
      <c r="D117" s="7">
        <f>D118</f>
        <v>1582.18</v>
      </c>
    </row>
    <row r="118" spans="1:4" ht="24">
      <c r="A118" s="61" t="s">
        <v>86</v>
      </c>
      <c r="B118" s="6" t="s">
        <v>186</v>
      </c>
      <c r="C118" s="6" t="s">
        <v>40</v>
      </c>
      <c r="D118" s="7">
        <f>D120</f>
        <v>1582.18</v>
      </c>
    </row>
    <row r="119" spans="1:4" ht="24">
      <c r="A119" s="61" t="s">
        <v>100</v>
      </c>
      <c r="B119" s="6" t="s">
        <v>186</v>
      </c>
      <c r="C119" s="6" t="s">
        <v>72</v>
      </c>
      <c r="D119" s="7">
        <f>D120</f>
        <v>1582.18</v>
      </c>
    </row>
    <row r="120" spans="1:4" ht="36">
      <c r="A120" s="62" t="s">
        <v>47</v>
      </c>
      <c r="B120" s="35" t="s">
        <v>186</v>
      </c>
      <c r="C120" s="8" t="s">
        <v>48</v>
      </c>
      <c r="D120" s="9">
        <v>1582.18</v>
      </c>
    </row>
    <row r="121" spans="1:4" ht="36">
      <c r="A121" s="60" t="s">
        <v>315</v>
      </c>
      <c r="B121" s="31" t="s">
        <v>291</v>
      </c>
      <c r="C121" s="4" t="s">
        <v>40</v>
      </c>
      <c r="D121" s="7">
        <f>D122</f>
        <v>100</v>
      </c>
    </row>
    <row r="122" spans="1:4" ht="48">
      <c r="A122" s="66" t="s">
        <v>316</v>
      </c>
      <c r="B122" s="31" t="s">
        <v>291</v>
      </c>
      <c r="C122" s="36">
        <v>500</v>
      </c>
      <c r="D122" s="7">
        <f>D123</f>
        <v>100</v>
      </c>
    </row>
    <row r="123" spans="1:4" ht="36">
      <c r="A123" s="62" t="s">
        <v>47</v>
      </c>
      <c r="B123" s="54" t="s">
        <v>291</v>
      </c>
      <c r="C123" s="32">
        <v>540</v>
      </c>
      <c r="D123" s="33">
        <v>100</v>
      </c>
    </row>
    <row r="124" spans="1:4" ht="24">
      <c r="A124" s="60" t="s">
        <v>258</v>
      </c>
      <c r="B124" s="4" t="s">
        <v>135</v>
      </c>
      <c r="C124" s="4" t="s">
        <v>40</v>
      </c>
      <c r="D124" s="5">
        <f>D125+D130</f>
        <v>9674.211</v>
      </c>
    </row>
    <row r="125" spans="1:4" ht="24">
      <c r="A125" s="60" t="s">
        <v>12</v>
      </c>
      <c r="B125" s="6" t="s">
        <v>136</v>
      </c>
      <c r="C125" s="6" t="s">
        <v>40</v>
      </c>
      <c r="D125" s="7">
        <f>D126</f>
        <v>4603</v>
      </c>
    </row>
    <row r="126" spans="1:4" ht="24">
      <c r="A126" s="61" t="s">
        <v>137</v>
      </c>
      <c r="B126" s="6" t="s">
        <v>138</v>
      </c>
      <c r="C126" s="6" t="s">
        <v>40</v>
      </c>
      <c r="D126" s="7">
        <f>D127</f>
        <v>4603</v>
      </c>
    </row>
    <row r="127" spans="1:4" ht="12.75">
      <c r="A127" s="61" t="s">
        <v>53</v>
      </c>
      <c r="B127" s="6" t="s">
        <v>139</v>
      </c>
      <c r="C127" s="6" t="s">
        <v>40</v>
      </c>
      <c r="D127" s="7">
        <f>D129</f>
        <v>4603</v>
      </c>
    </row>
    <row r="128" spans="1:4" ht="24">
      <c r="A128" s="61" t="s">
        <v>100</v>
      </c>
      <c r="B128" s="6" t="s">
        <v>139</v>
      </c>
      <c r="C128" s="6" t="s">
        <v>72</v>
      </c>
      <c r="D128" s="7">
        <f>D129</f>
        <v>4603</v>
      </c>
    </row>
    <row r="129" spans="1:4" ht="36">
      <c r="A129" s="62" t="s">
        <v>47</v>
      </c>
      <c r="B129" s="35" t="s">
        <v>139</v>
      </c>
      <c r="C129" s="8" t="s">
        <v>48</v>
      </c>
      <c r="D129" s="9">
        <f>4868-265</f>
        <v>4603</v>
      </c>
    </row>
    <row r="130" spans="1:4" ht="24">
      <c r="A130" s="60" t="s">
        <v>13</v>
      </c>
      <c r="B130" s="6" t="s">
        <v>140</v>
      </c>
      <c r="C130" s="6" t="s">
        <v>40</v>
      </c>
      <c r="D130" s="7">
        <f>D131+D135+D142</f>
        <v>5071.211</v>
      </c>
    </row>
    <row r="131" spans="1:4" ht="24">
      <c r="A131" s="61" t="s">
        <v>141</v>
      </c>
      <c r="B131" s="6" t="s">
        <v>142</v>
      </c>
      <c r="C131" s="6" t="s">
        <v>40</v>
      </c>
      <c r="D131" s="7">
        <f>D132</f>
        <v>965.216</v>
      </c>
    </row>
    <row r="132" spans="1:4" ht="12.75">
      <c r="A132" s="61" t="s">
        <v>53</v>
      </c>
      <c r="B132" s="6" t="s">
        <v>143</v>
      </c>
      <c r="C132" s="6" t="s">
        <v>40</v>
      </c>
      <c r="D132" s="7">
        <f>D134</f>
        <v>965.216</v>
      </c>
    </row>
    <row r="133" spans="1:4" ht="24">
      <c r="A133" s="61" t="s">
        <v>100</v>
      </c>
      <c r="B133" s="6" t="s">
        <v>143</v>
      </c>
      <c r="C133" s="6" t="s">
        <v>72</v>
      </c>
      <c r="D133" s="7">
        <f>D134</f>
        <v>965.216</v>
      </c>
    </row>
    <row r="134" spans="1:4" ht="36">
      <c r="A134" s="62" t="s">
        <v>47</v>
      </c>
      <c r="B134" s="35" t="s">
        <v>143</v>
      </c>
      <c r="C134" s="8" t="s">
        <v>48</v>
      </c>
      <c r="D134" s="9">
        <v>965.216</v>
      </c>
    </row>
    <row r="135" spans="1:4" ht="24">
      <c r="A135" s="61" t="s">
        <v>144</v>
      </c>
      <c r="B135" s="6" t="s">
        <v>145</v>
      </c>
      <c r="C135" s="6" t="s">
        <v>40</v>
      </c>
      <c r="D135" s="7">
        <f>D138+D139</f>
        <v>3977.2960000000003</v>
      </c>
    </row>
    <row r="136" spans="1:4" ht="12.75">
      <c r="A136" s="61" t="s">
        <v>53</v>
      </c>
      <c r="B136" s="6" t="s">
        <v>146</v>
      </c>
      <c r="C136" s="6" t="s">
        <v>40</v>
      </c>
      <c r="D136" s="7">
        <f>D137</f>
        <v>3186.2830000000004</v>
      </c>
    </row>
    <row r="137" spans="1:4" ht="24">
      <c r="A137" s="61" t="s">
        <v>100</v>
      </c>
      <c r="B137" s="6" t="s">
        <v>146</v>
      </c>
      <c r="C137" s="6" t="s">
        <v>72</v>
      </c>
      <c r="D137" s="7">
        <f>D138</f>
        <v>3186.2830000000004</v>
      </c>
    </row>
    <row r="138" spans="1:4" ht="36">
      <c r="A138" s="62" t="s">
        <v>47</v>
      </c>
      <c r="B138" s="35" t="s">
        <v>146</v>
      </c>
      <c r="C138" s="8" t="s">
        <v>48</v>
      </c>
      <c r="D138" s="9">
        <f>4721.283-1435-100</f>
        <v>3186.2830000000004</v>
      </c>
    </row>
    <row r="139" spans="1:4" s="10" customFormat="1" ht="12.75">
      <c r="A139" s="61" t="s">
        <v>77</v>
      </c>
      <c r="B139" s="6" t="s">
        <v>146</v>
      </c>
      <c r="C139" s="6" t="s">
        <v>65</v>
      </c>
      <c r="D139" s="7">
        <f>D141+D140</f>
        <v>791.0129999999999</v>
      </c>
    </row>
    <row r="140" spans="1:4" s="10" customFormat="1" ht="12.75">
      <c r="A140" s="62" t="s">
        <v>249</v>
      </c>
      <c r="B140" s="35" t="s">
        <v>146</v>
      </c>
      <c r="C140" s="8" t="s">
        <v>250</v>
      </c>
      <c r="D140" s="33">
        <v>131.824</v>
      </c>
    </row>
    <row r="141" spans="1:4" s="10" customFormat="1" ht="12.75">
      <c r="A141" s="62" t="s">
        <v>84</v>
      </c>
      <c r="B141" s="35" t="s">
        <v>146</v>
      </c>
      <c r="C141" s="8" t="s">
        <v>85</v>
      </c>
      <c r="D141" s="33">
        <f>165.676+493.513</f>
        <v>659.189</v>
      </c>
    </row>
    <row r="142" spans="1:4" s="10" customFormat="1" ht="24">
      <c r="A142" s="60" t="s">
        <v>90</v>
      </c>
      <c r="B142" s="31" t="s">
        <v>111</v>
      </c>
      <c r="C142" s="4" t="s">
        <v>40</v>
      </c>
      <c r="D142" s="7">
        <f>D143</f>
        <v>128.699</v>
      </c>
    </row>
    <row r="143" spans="1:4" s="10" customFormat="1" ht="24">
      <c r="A143" s="61" t="s">
        <v>100</v>
      </c>
      <c r="B143" s="31" t="s">
        <v>111</v>
      </c>
      <c r="C143" s="36">
        <v>200</v>
      </c>
      <c r="D143" s="7">
        <f>D144</f>
        <v>128.699</v>
      </c>
    </row>
    <row r="144" spans="1:4" s="10" customFormat="1" ht="36">
      <c r="A144" s="62" t="s">
        <v>47</v>
      </c>
      <c r="B144" s="54" t="s">
        <v>111</v>
      </c>
      <c r="C144" s="32">
        <v>240</v>
      </c>
      <c r="D144" s="33">
        <v>128.699</v>
      </c>
    </row>
    <row r="145" spans="1:4" ht="36">
      <c r="A145" s="60" t="s">
        <v>268</v>
      </c>
      <c r="B145" s="4" t="s">
        <v>147</v>
      </c>
      <c r="C145" s="4" t="s">
        <v>40</v>
      </c>
      <c r="D145" s="5">
        <f>D146+D154</f>
        <v>10642.999</v>
      </c>
    </row>
    <row r="146" spans="1:4" ht="24">
      <c r="A146" s="60" t="s">
        <v>14</v>
      </c>
      <c r="B146" s="6" t="s">
        <v>148</v>
      </c>
      <c r="C146" s="6" t="s">
        <v>40</v>
      </c>
      <c r="D146" s="7">
        <f>D147</f>
        <v>1000</v>
      </c>
    </row>
    <row r="147" spans="1:4" ht="12.75">
      <c r="A147" s="61" t="s">
        <v>149</v>
      </c>
      <c r="B147" s="6" t="s">
        <v>150</v>
      </c>
      <c r="C147" s="6" t="s">
        <v>40</v>
      </c>
      <c r="D147" s="7">
        <f>D150+D151</f>
        <v>1000</v>
      </c>
    </row>
    <row r="148" spans="1:4" ht="12.75">
      <c r="A148" s="61" t="s">
        <v>15</v>
      </c>
      <c r="B148" s="6" t="s">
        <v>151</v>
      </c>
      <c r="C148" s="6" t="s">
        <v>40</v>
      </c>
      <c r="D148" s="7">
        <f>D150</f>
        <v>51.836</v>
      </c>
    </row>
    <row r="149" spans="1:4" ht="36">
      <c r="A149" s="61" t="s">
        <v>78</v>
      </c>
      <c r="B149" s="6" t="s">
        <v>151</v>
      </c>
      <c r="C149" s="6" t="s">
        <v>72</v>
      </c>
      <c r="D149" s="7">
        <f>D150</f>
        <v>51.836</v>
      </c>
    </row>
    <row r="150" spans="1:4" ht="12.75">
      <c r="A150" s="62" t="s">
        <v>44</v>
      </c>
      <c r="B150" s="35" t="s">
        <v>151</v>
      </c>
      <c r="C150" s="8" t="s">
        <v>48</v>
      </c>
      <c r="D150" s="9">
        <v>51.836</v>
      </c>
    </row>
    <row r="151" spans="1:4" ht="12.75">
      <c r="A151" s="61" t="s">
        <v>15</v>
      </c>
      <c r="B151" s="6" t="s">
        <v>151</v>
      </c>
      <c r="C151" s="6" t="s">
        <v>40</v>
      </c>
      <c r="D151" s="7">
        <f>D153</f>
        <v>948.164</v>
      </c>
    </row>
    <row r="152" spans="1:4" ht="36">
      <c r="A152" s="61" t="s">
        <v>78</v>
      </c>
      <c r="B152" s="6" t="s">
        <v>151</v>
      </c>
      <c r="C152" s="6" t="s">
        <v>79</v>
      </c>
      <c r="D152" s="7">
        <f>D153</f>
        <v>948.164</v>
      </c>
    </row>
    <row r="153" spans="1:4" ht="12.75">
      <c r="A153" s="62" t="s">
        <v>44</v>
      </c>
      <c r="B153" s="35" t="s">
        <v>151</v>
      </c>
      <c r="C153" s="8" t="s">
        <v>62</v>
      </c>
      <c r="D153" s="9">
        <v>948.164</v>
      </c>
    </row>
    <row r="154" spans="1:4" ht="24">
      <c r="A154" s="60" t="s">
        <v>16</v>
      </c>
      <c r="B154" s="6" t="s">
        <v>152</v>
      </c>
      <c r="C154" s="6" t="s">
        <v>40</v>
      </c>
      <c r="D154" s="7">
        <f>D156+D159+D161</f>
        <v>9642.999</v>
      </c>
    </row>
    <row r="155" spans="1:4" ht="24">
      <c r="A155" s="61" t="s">
        <v>153</v>
      </c>
      <c r="B155" s="6" t="s">
        <v>154</v>
      </c>
      <c r="C155" s="6" t="s">
        <v>40</v>
      </c>
      <c r="D155" s="7">
        <f>D156</f>
        <v>8412.944</v>
      </c>
    </row>
    <row r="156" spans="1:4" ht="24">
      <c r="A156" s="61" t="s">
        <v>54</v>
      </c>
      <c r="B156" s="6" t="s">
        <v>155</v>
      </c>
      <c r="C156" s="6" t="s">
        <v>40</v>
      </c>
      <c r="D156" s="7">
        <f>D158+D164</f>
        <v>8412.944</v>
      </c>
    </row>
    <row r="157" spans="1:4" ht="24">
      <c r="A157" s="61" t="s">
        <v>100</v>
      </c>
      <c r="B157" s="6" t="s">
        <v>155</v>
      </c>
      <c r="C157" s="6" t="s">
        <v>72</v>
      </c>
      <c r="D157" s="7">
        <f>D158</f>
        <v>8362.944</v>
      </c>
    </row>
    <row r="158" spans="1:4" ht="36">
      <c r="A158" s="62" t="s">
        <v>47</v>
      </c>
      <c r="B158" s="35" t="s">
        <v>155</v>
      </c>
      <c r="C158" s="8" t="s">
        <v>48</v>
      </c>
      <c r="D158" s="9">
        <v>8362.944</v>
      </c>
    </row>
    <row r="159" spans="1:4" ht="12.75">
      <c r="A159" s="61" t="s">
        <v>77</v>
      </c>
      <c r="B159" s="6" t="s">
        <v>155</v>
      </c>
      <c r="C159" s="6" t="s">
        <v>65</v>
      </c>
      <c r="D159" s="7">
        <f>D160</f>
        <v>360</v>
      </c>
    </row>
    <row r="160" spans="1:4" ht="36">
      <c r="A160" s="62" t="s">
        <v>9</v>
      </c>
      <c r="B160" s="35" t="s">
        <v>155</v>
      </c>
      <c r="C160" s="8" t="s">
        <v>3</v>
      </c>
      <c r="D160" s="9">
        <v>360</v>
      </c>
    </row>
    <row r="161" spans="1:4" ht="24">
      <c r="A161" s="61" t="s">
        <v>87</v>
      </c>
      <c r="B161" s="6" t="s">
        <v>300</v>
      </c>
      <c r="C161" s="6" t="s">
        <v>40</v>
      </c>
      <c r="D161" s="7">
        <f>D163</f>
        <v>870.055</v>
      </c>
    </row>
    <row r="162" spans="1:4" ht="36">
      <c r="A162" s="61" t="s">
        <v>78</v>
      </c>
      <c r="B162" s="6" t="s">
        <v>156</v>
      </c>
      <c r="C162" s="6" t="s">
        <v>79</v>
      </c>
      <c r="D162" s="7">
        <f>D163</f>
        <v>870.055</v>
      </c>
    </row>
    <row r="163" spans="1:4" ht="12.75">
      <c r="A163" s="62" t="s">
        <v>44</v>
      </c>
      <c r="B163" s="35" t="s">
        <v>156</v>
      </c>
      <c r="C163" s="8" t="s">
        <v>62</v>
      </c>
      <c r="D163" s="9">
        <v>870.055</v>
      </c>
    </row>
    <row r="164" spans="1:4" ht="24">
      <c r="A164" s="61" t="s">
        <v>90</v>
      </c>
      <c r="B164" s="31" t="s">
        <v>111</v>
      </c>
      <c r="C164" s="6" t="s">
        <v>40</v>
      </c>
      <c r="D164" s="34">
        <f>D165</f>
        <v>50</v>
      </c>
    </row>
    <row r="165" spans="1:4" ht="24">
      <c r="A165" s="61" t="s">
        <v>100</v>
      </c>
      <c r="B165" s="31" t="s">
        <v>111</v>
      </c>
      <c r="C165" s="6" t="s">
        <v>72</v>
      </c>
      <c r="D165" s="34">
        <f>D166</f>
        <v>50</v>
      </c>
    </row>
    <row r="166" spans="1:4" ht="36">
      <c r="A166" s="62" t="s">
        <v>47</v>
      </c>
      <c r="B166" s="54" t="s">
        <v>111</v>
      </c>
      <c r="C166" s="35" t="s">
        <v>48</v>
      </c>
      <c r="D166" s="33">
        <v>50</v>
      </c>
    </row>
    <row r="167" spans="1:4" ht="36">
      <c r="A167" s="60" t="s">
        <v>259</v>
      </c>
      <c r="B167" s="4" t="s">
        <v>157</v>
      </c>
      <c r="C167" s="4" t="s">
        <v>40</v>
      </c>
      <c r="D167" s="5">
        <f>D169</f>
        <v>272.1</v>
      </c>
    </row>
    <row r="168" spans="1:4" ht="12.75">
      <c r="A168" s="61" t="s">
        <v>158</v>
      </c>
      <c r="B168" s="6" t="s">
        <v>159</v>
      </c>
      <c r="C168" s="6" t="s">
        <v>40</v>
      </c>
      <c r="D168" s="7">
        <f>D169</f>
        <v>272.1</v>
      </c>
    </row>
    <row r="169" spans="1:4" ht="12.75">
      <c r="A169" s="61" t="s">
        <v>17</v>
      </c>
      <c r="B169" s="6" t="s">
        <v>160</v>
      </c>
      <c r="C169" s="6" t="s">
        <v>40</v>
      </c>
      <c r="D169" s="7">
        <f>D172+D170</f>
        <v>272.1</v>
      </c>
    </row>
    <row r="170" spans="1:4" ht="12.75">
      <c r="A170" s="61" t="s">
        <v>42</v>
      </c>
      <c r="B170" s="6" t="s">
        <v>160</v>
      </c>
      <c r="C170" s="6" t="s">
        <v>80</v>
      </c>
      <c r="D170" s="7">
        <f>D171</f>
        <v>262.1</v>
      </c>
    </row>
    <row r="171" spans="1:4" ht="12.75">
      <c r="A171" s="62" t="s">
        <v>45</v>
      </c>
      <c r="B171" s="35" t="s">
        <v>160</v>
      </c>
      <c r="C171" s="8" t="s">
        <v>7</v>
      </c>
      <c r="D171" s="9">
        <v>262.1</v>
      </c>
    </row>
    <row r="172" spans="1:4" ht="24">
      <c r="A172" s="61" t="s">
        <v>100</v>
      </c>
      <c r="B172" s="6" t="s">
        <v>160</v>
      </c>
      <c r="C172" s="6" t="s">
        <v>72</v>
      </c>
      <c r="D172" s="7">
        <f>D173</f>
        <v>10</v>
      </c>
    </row>
    <row r="173" spans="1:4" ht="36">
      <c r="A173" s="62" t="s">
        <v>47</v>
      </c>
      <c r="B173" s="35" t="s">
        <v>160</v>
      </c>
      <c r="C173" s="8" t="s">
        <v>48</v>
      </c>
      <c r="D173" s="9">
        <v>10</v>
      </c>
    </row>
    <row r="174" spans="1:4" ht="36">
      <c r="A174" s="60" t="s">
        <v>260</v>
      </c>
      <c r="B174" s="4" t="s">
        <v>161</v>
      </c>
      <c r="C174" s="4" t="s">
        <v>40</v>
      </c>
      <c r="D174" s="5">
        <f>D175+D198+D203</f>
        <v>18489.55026</v>
      </c>
    </row>
    <row r="175" spans="1:4" ht="36">
      <c r="A175" s="60" t="s">
        <v>55</v>
      </c>
      <c r="B175" s="6" t="s">
        <v>162</v>
      </c>
      <c r="C175" s="6" t="s">
        <v>40</v>
      </c>
      <c r="D175" s="7">
        <f>D176+D183+D193+D197</f>
        <v>9725.55026</v>
      </c>
    </row>
    <row r="176" spans="1:4" ht="24">
      <c r="A176" s="61" t="s">
        <v>163</v>
      </c>
      <c r="B176" s="6" t="s">
        <v>164</v>
      </c>
      <c r="C176" s="6" t="s">
        <v>40</v>
      </c>
      <c r="D176" s="7">
        <f>D177+D180</f>
        <v>1002</v>
      </c>
    </row>
    <row r="177" spans="1:4" ht="24">
      <c r="A177" s="61" t="s">
        <v>18</v>
      </c>
      <c r="B177" s="6" t="s">
        <v>165</v>
      </c>
      <c r="C177" s="6" t="s">
        <v>40</v>
      </c>
      <c r="D177" s="7">
        <f>D179</f>
        <v>902</v>
      </c>
    </row>
    <row r="178" spans="1:4" ht="24">
      <c r="A178" s="61" t="s">
        <v>100</v>
      </c>
      <c r="B178" s="6" t="s">
        <v>165</v>
      </c>
      <c r="C178" s="6" t="s">
        <v>72</v>
      </c>
      <c r="D178" s="7">
        <f>D179</f>
        <v>902</v>
      </c>
    </row>
    <row r="179" spans="1:4" ht="36">
      <c r="A179" s="62" t="s">
        <v>47</v>
      </c>
      <c r="B179" s="35" t="s">
        <v>165</v>
      </c>
      <c r="C179" s="8" t="s">
        <v>48</v>
      </c>
      <c r="D179" s="9">
        <v>902</v>
      </c>
    </row>
    <row r="180" spans="1:4" ht="96">
      <c r="A180" s="66" t="s">
        <v>349</v>
      </c>
      <c r="B180" s="31" t="s">
        <v>292</v>
      </c>
      <c r="C180" s="6" t="s">
        <v>40</v>
      </c>
      <c r="D180" s="34">
        <f>D181</f>
        <v>100</v>
      </c>
    </row>
    <row r="181" spans="1:4" ht="12.75">
      <c r="A181" s="61" t="s">
        <v>42</v>
      </c>
      <c r="B181" s="31" t="s">
        <v>292</v>
      </c>
      <c r="C181" s="36">
        <v>500</v>
      </c>
      <c r="D181" s="34">
        <f>D182</f>
        <v>100</v>
      </c>
    </row>
    <row r="182" spans="1:4" ht="12.75">
      <c r="A182" s="62" t="s">
        <v>45</v>
      </c>
      <c r="B182" s="54" t="s">
        <v>292</v>
      </c>
      <c r="C182" s="32">
        <v>540</v>
      </c>
      <c r="D182" s="37">
        <v>100</v>
      </c>
    </row>
    <row r="183" spans="1:4" ht="48">
      <c r="A183" s="61" t="s">
        <v>166</v>
      </c>
      <c r="B183" s="6" t="s">
        <v>167</v>
      </c>
      <c r="C183" s="6" t="s">
        <v>40</v>
      </c>
      <c r="D183" s="7">
        <f>D184</f>
        <v>2773.55026</v>
      </c>
    </row>
    <row r="184" spans="1:4" ht="24">
      <c r="A184" s="61" t="s">
        <v>18</v>
      </c>
      <c r="B184" s="6" t="s">
        <v>168</v>
      </c>
      <c r="C184" s="6" t="s">
        <v>40</v>
      </c>
      <c r="D184" s="7">
        <f>D186+D188</f>
        <v>2773.55026</v>
      </c>
    </row>
    <row r="185" spans="1:4" ht="24">
      <c r="A185" s="61" t="s">
        <v>100</v>
      </c>
      <c r="B185" s="6" t="s">
        <v>168</v>
      </c>
      <c r="C185" s="6" t="s">
        <v>72</v>
      </c>
      <c r="D185" s="7">
        <f>D186</f>
        <v>2575.272</v>
      </c>
    </row>
    <row r="186" spans="1:4" ht="36">
      <c r="A186" s="62" t="s">
        <v>47</v>
      </c>
      <c r="B186" s="35" t="s">
        <v>168</v>
      </c>
      <c r="C186" s="8" t="s">
        <v>48</v>
      </c>
      <c r="D186" s="9">
        <v>2575.272</v>
      </c>
    </row>
    <row r="187" spans="1:4" ht="192">
      <c r="A187" s="66" t="s">
        <v>323</v>
      </c>
      <c r="B187" s="31" t="s">
        <v>293</v>
      </c>
      <c r="C187" s="6" t="s">
        <v>40</v>
      </c>
      <c r="D187" s="34">
        <f>D188</f>
        <v>198.27826</v>
      </c>
    </row>
    <row r="188" spans="1:4" ht="12.75">
      <c r="A188" s="61" t="s">
        <v>42</v>
      </c>
      <c r="B188" s="31" t="s">
        <v>293</v>
      </c>
      <c r="C188" s="6" t="s">
        <v>80</v>
      </c>
      <c r="D188" s="34">
        <f>D189</f>
        <v>198.27826</v>
      </c>
    </row>
    <row r="189" spans="1:4" ht="12.75">
      <c r="A189" s="62" t="s">
        <v>45</v>
      </c>
      <c r="B189" s="54" t="s">
        <v>293</v>
      </c>
      <c r="C189" s="35" t="s">
        <v>7</v>
      </c>
      <c r="D189" s="33">
        <v>198.27826</v>
      </c>
    </row>
    <row r="190" spans="1:4" ht="24">
      <c r="A190" s="61" t="s">
        <v>169</v>
      </c>
      <c r="B190" s="6" t="s">
        <v>170</v>
      </c>
      <c r="C190" s="6" t="s">
        <v>40</v>
      </c>
      <c r="D190" s="7">
        <f>D191</f>
        <v>1100</v>
      </c>
    </row>
    <row r="191" spans="1:4" ht="24">
      <c r="A191" s="61" t="s">
        <v>18</v>
      </c>
      <c r="B191" s="6" t="s">
        <v>171</v>
      </c>
      <c r="C191" s="6" t="s">
        <v>40</v>
      </c>
      <c r="D191" s="7">
        <f>D193</f>
        <v>1100</v>
      </c>
    </row>
    <row r="192" spans="1:4" ht="24">
      <c r="A192" s="61" t="s">
        <v>100</v>
      </c>
      <c r="B192" s="6" t="s">
        <v>171</v>
      </c>
      <c r="C192" s="6" t="s">
        <v>72</v>
      </c>
      <c r="D192" s="7">
        <f>D193</f>
        <v>1100</v>
      </c>
    </row>
    <row r="193" spans="1:4" ht="36">
      <c r="A193" s="62" t="s">
        <v>47</v>
      </c>
      <c r="B193" s="35" t="s">
        <v>171</v>
      </c>
      <c r="C193" s="8" t="s">
        <v>48</v>
      </c>
      <c r="D193" s="9">
        <v>1100</v>
      </c>
    </row>
    <row r="194" spans="1:4" ht="24">
      <c r="A194" s="61" t="s">
        <v>172</v>
      </c>
      <c r="B194" s="6" t="s">
        <v>173</v>
      </c>
      <c r="C194" s="6" t="s">
        <v>40</v>
      </c>
      <c r="D194" s="7">
        <f>D195</f>
        <v>4850</v>
      </c>
    </row>
    <row r="195" spans="1:4" ht="24">
      <c r="A195" s="61" t="s">
        <v>18</v>
      </c>
      <c r="B195" s="6" t="s">
        <v>174</v>
      </c>
      <c r="C195" s="6" t="s">
        <v>40</v>
      </c>
      <c r="D195" s="7">
        <f>D197</f>
        <v>4850</v>
      </c>
    </row>
    <row r="196" spans="1:4" ht="24">
      <c r="A196" s="61" t="s">
        <v>100</v>
      </c>
      <c r="B196" s="6" t="s">
        <v>174</v>
      </c>
      <c r="C196" s="6" t="s">
        <v>72</v>
      </c>
      <c r="D196" s="7">
        <f>D197</f>
        <v>4850</v>
      </c>
    </row>
    <row r="197" spans="1:4" ht="36">
      <c r="A197" s="62" t="s">
        <v>47</v>
      </c>
      <c r="B197" s="35" t="s">
        <v>174</v>
      </c>
      <c r="C197" s="8" t="s">
        <v>48</v>
      </c>
      <c r="D197" s="9">
        <v>4850</v>
      </c>
    </row>
    <row r="198" spans="1:4" ht="12.75">
      <c r="A198" s="60" t="s">
        <v>19</v>
      </c>
      <c r="B198" s="6" t="s">
        <v>175</v>
      </c>
      <c r="C198" s="6" t="s">
        <v>40</v>
      </c>
      <c r="D198" s="7">
        <f>D202</f>
        <v>564</v>
      </c>
    </row>
    <row r="199" spans="1:4" ht="36">
      <c r="A199" s="61" t="s">
        <v>176</v>
      </c>
      <c r="B199" s="6" t="s">
        <v>177</v>
      </c>
      <c r="C199" s="6" t="s">
        <v>40</v>
      </c>
      <c r="D199" s="7">
        <f>D200</f>
        <v>564</v>
      </c>
    </row>
    <row r="200" spans="1:4" ht="24">
      <c r="A200" s="61" t="s">
        <v>20</v>
      </c>
      <c r="B200" s="6" t="s">
        <v>178</v>
      </c>
      <c r="C200" s="6" t="s">
        <v>40</v>
      </c>
      <c r="D200" s="7">
        <f>D202</f>
        <v>564</v>
      </c>
    </row>
    <row r="201" spans="1:4" ht="24">
      <c r="A201" s="61" t="s">
        <v>100</v>
      </c>
      <c r="B201" s="6" t="s">
        <v>178</v>
      </c>
      <c r="C201" s="6" t="s">
        <v>72</v>
      </c>
      <c r="D201" s="7">
        <f>D202</f>
        <v>564</v>
      </c>
    </row>
    <row r="202" spans="1:4" ht="36">
      <c r="A202" s="62" t="s">
        <v>47</v>
      </c>
      <c r="B202" s="35" t="s">
        <v>178</v>
      </c>
      <c r="C202" s="8" t="s">
        <v>48</v>
      </c>
      <c r="D202" s="9">
        <v>564</v>
      </c>
    </row>
    <row r="203" spans="1:4" ht="24">
      <c r="A203" s="60" t="s">
        <v>21</v>
      </c>
      <c r="B203" s="6" t="s">
        <v>179</v>
      </c>
      <c r="C203" s="6" t="s">
        <v>40</v>
      </c>
      <c r="D203" s="7">
        <f>D204</f>
        <v>8200</v>
      </c>
    </row>
    <row r="204" spans="1:4" ht="24">
      <c r="A204" s="61" t="s">
        <v>180</v>
      </c>
      <c r="B204" s="6" t="s">
        <v>181</v>
      </c>
      <c r="C204" s="6" t="s">
        <v>40</v>
      </c>
      <c r="D204" s="7">
        <f>D205</f>
        <v>8200</v>
      </c>
    </row>
    <row r="205" spans="1:4" ht="12.75">
      <c r="A205" s="61" t="s">
        <v>46</v>
      </c>
      <c r="B205" s="6" t="s">
        <v>182</v>
      </c>
      <c r="C205" s="6" t="s">
        <v>40</v>
      </c>
      <c r="D205" s="7">
        <f>D207</f>
        <v>8200</v>
      </c>
    </row>
    <row r="206" spans="1:4" ht="24">
      <c r="A206" s="61" t="s">
        <v>100</v>
      </c>
      <c r="B206" s="6" t="s">
        <v>182</v>
      </c>
      <c r="C206" s="6" t="s">
        <v>72</v>
      </c>
      <c r="D206" s="7">
        <f>D207</f>
        <v>8200</v>
      </c>
    </row>
    <row r="207" spans="1:4" ht="36">
      <c r="A207" s="62" t="s">
        <v>1</v>
      </c>
      <c r="B207" s="35" t="s">
        <v>182</v>
      </c>
      <c r="C207" s="8" t="s">
        <v>48</v>
      </c>
      <c r="D207" s="9">
        <v>8200</v>
      </c>
    </row>
    <row r="208" spans="1:4" ht="36">
      <c r="A208" s="60" t="s">
        <v>265</v>
      </c>
      <c r="B208" s="11" t="s">
        <v>117</v>
      </c>
      <c r="C208" s="4" t="s">
        <v>40</v>
      </c>
      <c r="D208" s="5">
        <f>D210</f>
        <v>500</v>
      </c>
    </row>
    <row r="209" spans="1:4" ht="24">
      <c r="A209" s="61" t="s">
        <v>118</v>
      </c>
      <c r="B209" s="12" t="s">
        <v>119</v>
      </c>
      <c r="C209" s="6" t="s">
        <v>40</v>
      </c>
      <c r="D209" s="7">
        <f>D211</f>
        <v>500</v>
      </c>
    </row>
    <row r="210" spans="1:7" ht="36">
      <c r="A210" s="66" t="s">
        <v>88</v>
      </c>
      <c r="B210" s="12" t="s">
        <v>120</v>
      </c>
      <c r="C210" s="6" t="s">
        <v>40</v>
      </c>
      <c r="D210" s="7">
        <f>D211</f>
        <v>500</v>
      </c>
      <c r="F210" s="13"/>
      <c r="G210" s="14"/>
    </row>
    <row r="211" spans="1:4" ht="24">
      <c r="A211" s="61" t="s">
        <v>100</v>
      </c>
      <c r="B211" s="12" t="s">
        <v>120</v>
      </c>
      <c r="C211" s="6" t="s">
        <v>72</v>
      </c>
      <c r="D211" s="7">
        <f>D212</f>
        <v>500</v>
      </c>
    </row>
    <row r="212" spans="1:4" ht="36">
      <c r="A212" s="62" t="s">
        <v>47</v>
      </c>
      <c r="B212" s="46" t="s">
        <v>120</v>
      </c>
      <c r="C212" s="8" t="s">
        <v>48</v>
      </c>
      <c r="D212" s="9">
        <f>700-200</f>
        <v>500</v>
      </c>
    </row>
    <row r="213" spans="1:4" ht="36">
      <c r="A213" s="60" t="s">
        <v>261</v>
      </c>
      <c r="B213" s="4" t="s">
        <v>130</v>
      </c>
      <c r="C213" s="4" t="s">
        <v>40</v>
      </c>
      <c r="D213" s="5">
        <f>D214</f>
        <v>20881.844</v>
      </c>
    </row>
    <row r="214" spans="1:4" ht="36">
      <c r="A214" s="61" t="s">
        <v>131</v>
      </c>
      <c r="B214" s="6" t="s">
        <v>132</v>
      </c>
      <c r="C214" s="6" t="s">
        <v>40</v>
      </c>
      <c r="D214" s="7">
        <f>D215+D218</f>
        <v>20881.844</v>
      </c>
    </row>
    <row r="215" spans="1:4" ht="48">
      <c r="A215" s="61" t="s">
        <v>10</v>
      </c>
      <c r="B215" s="6" t="s">
        <v>133</v>
      </c>
      <c r="C215" s="6" t="s">
        <v>40</v>
      </c>
      <c r="D215" s="7">
        <f>D217</f>
        <v>20004.350000000002</v>
      </c>
    </row>
    <row r="216" spans="1:4" ht="24">
      <c r="A216" s="61" t="s">
        <v>100</v>
      </c>
      <c r="B216" s="6" t="s">
        <v>133</v>
      </c>
      <c r="C216" s="6" t="s">
        <v>72</v>
      </c>
      <c r="D216" s="7">
        <f>D217</f>
        <v>20004.350000000002</v>
      </c>
    </row>
    <row r="217" spans="1:4" ht="36">
      <c r="A217" s="62" t="s">
        <v>47</v>
      </c>
      <c r="B217" s="35" t="s">
        <v>133</v>
      </c>
      <c r="C217" s="8" t="s">
        <v>48</v>
      </c>
      <c r="D217" s="9">
        <f>20497.863-493.513</f>
        <v>20004.350000000002</v>
      </c>
    </row>
    <row r="218" spans="1:4" ht="48">
      <c r="A218" s="61" t="s">
        <v>10</v>
      </c>
      <c r="B218" s="6" t="s">
        <v>133</v>
      </c>
      <c r="C218" s="6" t="s">
        <v>40</v>
      </c>
      <c r="D218" s="7">
        <f>D220</f>
        <v>877.494</v>
      </c>
    </row>
    <row r="219" spans="1:4" ht="24">
      <c r="A219" s="61" t="s">
        <v>100</v>
      </c>
      <c r="B219" s="6" t="s">
        <v>133</v>
      </c>
      <c r="C219" s="6" t="s">
        <v>80</v>
      </c>
      <c r="D219" s="7">
        <f>D220</f>
        <v>877.494</v>
      </c>
    </row>
    <row r="220" spans="1:4" ht="12.75">
      <c r="A220" s="62" t="s">
        <v>324</v>
      </c>
      <c r="B220" s="35" t="s">
        <v>133</v>
      </c>
      <c r="C220" s="8" t="s">
        <v>7</v>
      </c>
      <c r="D220" s="9">
        <v>877.494</v>
      </c>
    </row>
    <row r="221" spans="1:6" ht="60">
      <c r="A221" s="60" t="s">
        <v>269</v>
      </c>
      <c r="B221" s="4" t="s">
        <v>121</v>
      </c>
      <c r="C221" s="4" t="s">
        <v>40</v>
      </c>
      <c r="D221" s="5">
        <f>D225</f>
        <v>300</v>
      </c>
      <c r="E221" s="15"/>
      <c r="F221" s="15"/>
    </row>
    <row r="222" spans="1:6" ht="36">
      <c r="A222" s="61" t="s">
        <v>122</v>
      </c>
      <c r="B222" s="6" t="s">
        <v>123</v>
      </c>
      <c r="C222" s="6" t="s">
        <v>40</v>
      </c>
      <c r="D222" s="7">
        <f>D223</f>
        <v>300</v>
      </c>
      <c r="E222" s="15"/>
      <c r="F222" s="15"/>
    </row>
    <row r="223" spans="1:6" ht="24">
      <c r="A223" s="61" t="s">
        <v>89</v>
      </c>
      <c r="B223" s="6" t="s">
        <v>124</v>
      </c>
      <c r="C223" s="6" t="s">
        <v>40</v>
      </c>
      <c r="D223" s="7">
        <f>D224</f>
        <v>300</v>
      </c>
      <c r="E223" s="15"/>
      <c r="F223" s="15"/>
    </row>
    <row r="224" spans="1:4" ht="24">
      <c r="A224" s="61" t="s">
        <v>100</v>
      </c>
      <c r="B224" s="6" t="s">
        <v>124</v>
      </c>
      <c r="C224" s="6" t="s">
        <v>72</v>
      </c>
      <c r="D224" s="7">
        <f>D225</f>
        <v>300</v>
      </c>
    </row>
    <row r="225" spans="1:6" ht="36">
      <c r="A225" s="62" t="s">
        <v>47</v>
      </c>
      <c r="B225" s="35" t="s">
        <v>124</v>
      </c>
      <c r="C225" s="8" t="s">
        <v>48</v>
      </c>
      <c r="D225" s="9">
        <v>300</v>
      </c>
      <c r="E225" s="15"/>
      <c r="F225" s="15"/>
    </row>
    <row r="226" spans="1:6" ht="48">
      <c r="A226" s="60" t="s">
        <v>262</v>
      </c>
      <c r="B226" s="4" t="s">
        <v>242</v>
      </c>
      <c r="C226" s="4" t="s">
        <v>40</v>
      </c>
      <c r="D226" s="5">
        <f>D230+D231</f>
        <v>1096.757</v>
      </c>
      <c r="E226" s="15"/>
      <c r="F226" s="15"/>
    </row>
    <row r="227" spans="1:6" ht="24">
      <c r="A227" s="68" t="s">
        <v>243</v>
      </c>
      <c r="B227" s="6" t="s">
        <v>244</v>
      </c>
      <c r="C227" s="6" t="s">
        <v>40</v>
      </c>
      <c r="D227" s="7">
        <f>D228</f>
        <v>1096.757</v>
      </c>
      <c r="E227" s="15"/>
      <c r="F227" s="15"/>
    </row>
    <row r="228" spans="1:6" ht="24">
      <c r="A228" s="68" t="s">
        <v>11</v>
      </c>
      <c r="B228" s="6" t="s">
        <v>245</v>
      </c>
      <c r="C228" s="6" t="s">
        <v>40</v>
      </c>
      <c r="D228" s="7">
        <f>D230</f>
        <v>1096.757</v>
      </c>
      <c r="E228" s="15"/>
      <c r="F228" s="15"/>
    </row>
    <row r="229" spans="1:6" ht="24">
      <c r="A229" s="68" t="s">
        <v>100</v>
      </c>
      <c r="B229" s="6" t="s">
        <v>245</v>
      </c>
      <c r="C229" s="6" t="s">
        <v>72</v>
      </c>
      <c r="D229" s="7">
        <f>D230</f>
        <v>1096.757</v>
      </c>
      <c r="E229" s="15"/>
      <c r="F229" s="15"/>
    </row>
    <row r="230" spans="1:6" ht="36">
      <c r="A230" s="62" t="s">
        <v>47</v>
      </c>
      <c r="B230" s="35" t="s">
        <v>245</v>
      </c>
      <c r="C230" s="8" t="s">
        <v>48</v>
      </c>
      <c r="D230" s="9">
        <f>2000-903.243</f>
        <v>1096.757</v>
      </c>
      <c r="E230" s="15"/>
      <c r="F230" s="15"/>
    </row>
    <row r="231" spans="1:6" ht="36" hidden="1">
      <c r="A231" s="63" t="s">
        <v>246</v>
      </c>
      <c r="B231" s="6" t="s">
        <v>247</v>
      </c>
      <c r="C231" s="6" t="s">
        <v>40</v>
      </c>
      <c r="D231" s="7">
        <f>D232</f>
        <v>0</v>
      </c>
      <c r="E231" s="15"/>
      <c r="F231" s="15"/>
    </row>
    <row r="232" spans="1:6" ht="24" hidden="1">
      <c r="A232" s="63" t="s">
        <v>11</v>
      </c>
      <c r="B232" s="6" t="s">
        <v>248</v>
      </c>
      <c r="C232" s="6" t="s">
        <v>40</v>
      </c>
      <c r="D232" s="7">
        <f>D234</f>
        <v>0</v>
      </c>
      <c r="E232" s="15"/>
      <c r="F232" s="15"/>
    </row>
    <row r="233" spans="1:6" ht="24" hidden="1">
      <c r="A233" s="63" t="s">
        <v>100</v>
      </c>
      <c r="B233" s="6" t="s">
        <v>248</v>
      </c>
      <c r="C233" s="6" t="s">
        <v>72</v>
      </c>
      <c r="D233" s="7">
        <f>D234</f>
        <v>0</v>
      </c>
      <c r="E233" s="15"/>
      <c r="F233" s="15"/>
    </row>
    <row r="234" spans="1:6" ht="36" hidden="1">
      <c r="A234" s="62" t="s">
        <v>47</v>
      </c>
      <c r="B234" s="6" t="s">
        <v>248</v>
      </c>
      <c r="C234" s="8" t="s">
        <v>48</v>
      </c>
      <c r="D234" s="9">
        <v>0</v>
      </c>
      <c r="E234" s="15"/>
      <c r="F234" s="15"/>
    </row>
    <row r="235" spans="1:7" ht="31.5">
      <c r="A235" s="69" t="s">
        <v>83</v>
      </c>
      <c r="B235" s="47"/>
      <c r="C235" s="48"/>
      <c r="D235" s="49">
        <f>D236+D241+D249+D251+D253+D255+D260+D266+D271+D284+D287+D291</f>
        <v>22705.644000000004</v>
      </c>
      <c r="E235" s="16"/>
      <c r="F235" s="16"/>
      <c r="G235" s="17" t="e">
        <f>G236+G241+#REF!+G261+G268+G247+#REF!</f>
        <v>#REF!</v>
      </c>
    </row>
    <row r="236" spans="1:4" ht="36">
      <c r="A236" s="60" t="s">
        <v>319</v>
      </c>
      <c r="B236" s="4" t="s">
        <v>92</v>
      </c>
      <c r="C236" s="4" t="s">
        <v>40</v>
      </c>
      <c r="D236" s="5">
        <f>D237</f>
        <v>1746.125</v>
      </c>
    </row>
    <row r="237" spans="1:4" ht="24">
      <c r="A237" s="61" t="s">
        <v>318</v>
      </c>
      <c r="B237" s="6" t="s">
        <v>93</v>
      </c>
      <c r="C237" s="6" t="s">
        <v>40</v>
      </c>
      <c r="D237" s="7">
        <f>D240</f>
        <v>1746.125</v>
      </c>
    </row>
    <row r="238" spans="1:4" ht="24">
      <c r="A238" s="61" t="s">
        <v>33</v>
      </c>
      <c r="B238" s="6" t="s">
        <v>94</v>
      </c>
      <c r="C238" s="6" t="s">
        <v>40</v>
      </c>
      <c r="D238" s="7">
        <f>D240</f>
        <v>1746.125</v>
      </c>
    </row>
    <row r="239" spans="1:4" ht="60">
      <c r="A239" s="61" t="s">
        <v>75</v>
      </c>
      <c r="B239" s="6" t="s">
        <v>94</v>
      </c>
      <c r="C239" s="6" t="s">
        <v>76</v>
      </c>
      <c r="D239" s="7">
        <f>D240</f>
        <v>1746.125</v>
      </c>
    </row>
    <row r="240" spans="1:4" ht="24">
      <c r="A240" s="62" t="s">
        <v>49</v>
      </c>
      <c r="B240" s="8" t="s">
        <v>94</v>
      </c>
      <c r="C240" s="8" t="s">
        <v>50</v>
      </c>
      <c r="D240" s="9">
        <f>1746.125</f>
        <v>1746.125</v>
      </c>
    </row>
    <row r="241" spans="1:4" ht="48">
      <c r="A241" s="60" t="s">
        <v>320</v>
      </c>
      <c r="B241" s="4" t="s">
        <v>95</v>
      </c>
      <c r="C241" s="4" t="s">
        <v>40</v>
      </c>
      <c r="D241" s="5">
        <f>D245</f>
        <v>1042</v>
      </c>
    </row>
    <row r="242" spans="1:4" ht="12.75">
      <c r="A242" s="61" t="s">
        <v>34</v>
      </c>
      <c r="B242" s="6" t="s">
        <v>96</v>
      </c>
      <c r="C242" s="6" t="s">
        <v>40</v>
      </c>
      <c r="D242" s="7">
        <f>D245</f>
        <v>1042</v>
      </c>
    </row>
    <row r="243" spans="1:4" ht="24">
      <c r="A243" s="61" t="s">
        <v>49</v>
      </c>
      <c r="B243" s="6" t="s">
        <v>97</v>
      </c>
      <c r="C243" s="6" t="s">
        <v>40</v>
      </c>
      <c r="D243" s="7">
        <f>D245</f>
        <v>1042</v>
      </c>
    </row>
    <row r="244" spans="1:4" ht="60">
      <c r="A244" s="61" t="s">
        <v>75</v>
      </c>
      <c r="B244" s="6" t="s">
        <v>97</v>
      </c>
      <c r="C244" s="6" t="s">
        <v>76</v>
      </c>
      <c r="D244" s="7">
        <f>D245</f>
        <v>1042</v>
      </c>
    </row>
    <row r="245" spans="1:4" ht="24">
      <c r="A245" s="62" t="s">
        <v>49</v>
      </c>
      <c r="B245" s="8" t="s">
        <v>97</v>
      </c>
      <c r="C245" s="8" t="s">
        <v>50</v>
      </c>
      <c r="D245" s="9">
        <v>1042</v>
      </c>
    </row>
    <row r="246" spans="1:4" ht="48">
      <c r="A246" s="67" t="s">
        <v>41</v>
      </c>
      <c r="B246" s="50" t="s">
        <v>91</v>
      </c>
      <c r="C246" s="50" t="s">
        <v>40</v>
      </c>
      <c r="D246" s="51">
        <f>D247+D255</f>
        <v>18401.365</v>
      </c>
    </row>
    <row r="247" spans="1:4" ht="24">
      <c r="A247" s="60" t="s">
        <v>35</v>
      </c>
      <c r="B247" s="4" t="s">
        <v>98</v>
      </c>
      <c r="C247" s="4" t="s">
        <v>40</v>
      </c>
      <c r="D247" s="5">
        <f>D248</f>
        <v>18326.365</v>
      </c>
    </row>
    <row r="248" spans="1:4" ht="24">
      <c r="A248" s="61" t="s">
        <v>33</v>
      </c>
      <c r="B248" s="6" t="s">
        <v>99</v>
      </c>
      <c r="C248" s="6" t="s">
        <v>40</v>
      </c>
      <c r="D248" s="7">
        <f>D250+D252+D253</f>
        <v>18326.365</v>
      </c>
    </row>
    <row r="249" spans="1:4" ht="60">
      <c r="A249" s="61" t="s">
        <v>75</v>
      </c>
      <c r="B249" s="6" t="s">
        <v>99</v>
      </c>
      <c r="C249" s="6" t="s">
        <v>76</v>
      </c>
      <c r="D249" s="45">
        <f>D250</f>
        <v>15399.031</v>
      </c>
    </row>
    <row r="250" spans="1:4" ht="24">
      <c r="A250" s="62" t="s">
        <v>49</v>
      </c>
      <c r="B250" s="8" t="s">
        <v>99</v>
      </c>
      <c r="C250" s="8" t="s">
        <v>50</v>
      </c>
      <c r="D250" s="9">
        <f>10300+502.156+3096.875+1500</f>
        <v>15399.031</v>
      </c>
    </row>
    <row r="251" spans="1:4" ht="24">
      <c r="A251" s="61" t="s">
        <v>100</v>
      </c>
      <c r="B251" s="6" t="s">
        <v>99</v>
      </c>
      <c r="C251" s="6" t="s">
        <v>72</v>
      </c>
      <c r="D251" s="7">
        <f>D252</f>
        <v>2906.49</v>
      </c>
    </row>
    <row r="252" spans="1:4" ht="36">
      <c r="A252" s="62" t="s">
        <v>47</v>
      </c>
      <c r="B252" s="8" t="s">
        <v>99</v>
      </c>
      <c r="C252" s="8" t="s">
        <v>48</v>
      </c>
      <c r="D252" s="9">
        <f>2941-34.51</f>
        <v>2906.49</v>
      </c>
    </row>
    <row r="253" spans="1:4" ht="12.75">
      <c r="A253" s="61" t="s">
        <v>77</v>
      </c>
      <c r="B253" s="6" t="s">
        <v>99</v>
      </c>
      <c r="C253" s="6" t="s">
        <v>65</v>
      </c>
      <c r="D253" s="7">
        <f>D254</f>
        <v>20.844</v>
      </c>
    </row>
    <row r="254" spans="1:4" ht="12.75">
      <c r="A254" s="62" t="s">
        <v>84</v>
      </c>
      <c r="B254" s="8" t="s">
        <v>99</v>
      </c>
      <c r="C254" s="8" t="s">
        <v>85</v>
      </c>
      <c r="D254" s="9">
        <v>20.844</v>
      </c>
    </row>
    <row r="255" spans="1:4" ht="48">
      <c r="A255" s="60" t="s">
        <v>301</v>
      </c>
      <c r="B255" s="4" t="s">
        <v>101</v>
      </c>
      <c r="C255" s="4" t="s">
        <v>40</v>
      </c>
      <c r="D255" s="5">
        <f>D256</f>
        <v>75</v>
      </c>
    </row>
    <row r="256" spans="1:4" ht="48">
      <c r="A256" s="61" t="s">
        <v>302</v>
      </c>
      <c r="B256" s="6" t="s">
        <v>102</v>
      </c>
      <c r="C256" s="6" t="s">
        <v>40</v>
      </c>
      <c r="D256" s="7">
        <f>D257</f>
        <v>75</v>
      </c>
    </row>
    <row r="257" spans="1:4" ht="24">
      <c r="A257" s="61" t="s">
        <v>0</v>
      </c>
      <c r="B257" s="6" t="s">
        <v>103</v>
      </c>
      <c r="C257" s="6" t="s">
        <v>40</v>
      </c>
      <c r="D257" s="7">
        <f>D259</f>
        <v>75</v>
      </c>
    </row>
    <row r="258" spans="1:4" ht="24">
      <c r="A258" s="61" t="s">
        <v>100</v>
      </c>
      <c r="B258" s="6" t="s">
        <v>103</v>
      </c>
      <c r="C258" s="6" t="s">
        <v>72</v>
      </c>
      <c r="D258" s="7">
        <f>D259</f>
        <v>75</v>
      </c>
    </row>
    <row r="259" spans="1:4" ht="36">
      <c r="A259" s="62" t="s">
        <v>47</v>
      </c>
      <c r="B259" s="35" t="s">
        <v>103</v>
      </c>
      <c r="C259" s="8" t="s">
        <v>48</v>
      </c>
      <c r="D259" s="9">
        <v>75</v>
      </c>
    </row>
    <row r="260" spans="1:9" s="18" customFormat="1" ht="36">
      <c r="A260" s="67" t="s">
        <v>104</v>
      </c>
      <c r="B260" s="50" t="s">
        <v>91</v>
      </c>
      <c r="C260" s="50" t="s">
        <v>40</v>
      </c>
      <c r="D260" s="51">
        <f>D261</f>
        <v>345</v>
      </c>
      <c r="E260" s="13"/>
      <c r="F260" s="13"/>
      <c r="G260" s="13"/>
      <c r="H260" s="13"/>
      <c r="I260" s="13"/>
    </row>
    <row r="261" spans="1:4" ht="12.75">
      <c r="A261" s="60" t="s">
        <v>105</v>
      </c>
      <c r="B261" s="4" t="s">
        <v>106</v>
      </c>
      <c r="C261" s="4" t="s">
        <v>40</v>
      </c>
      <c r="D261" s="5">
        <f>D262</f>
        <v>345</v>
      </c>
    </row>
    <row r="262" spans="1:4" ht="12.75">
      <c r="A262" s="61" t="s">
        <v>107</v>
      </c>
      <c r="B262" s="6" t="s">
        <v>108</v>
      </c>
      <c r="C262" s="6" t="s">
        <v>40</v>
      </c>
      <c r="D262" s="7">
        <f>D265</f>
        <v>345</v>
      </c>
    </row>
    <row r="263" spans="1:4" ht="24">
      <c r="A263" s="61" t="s">
        <v>33</v>
      </c>
      <c r="B263" s="6" t="s">
        <v>109</v>
      </c>
      <c r="C263" s="6" t="s">
        <v>40</v>
      </c>
      <c r="D263" s="7">
        <f>D265</f>
        <v>345</v>
      </c>
    </row>
    <row r="264" spans="1:4" ht="60">
      <c r="A264" s="61" t="s">
        <v>75</v>
      </c>
      <c r="B264" s="6" t="s">
        <v>109</v>
      </c>
      <c r="C264" s="6" t="s">
        <v>76</v>
      </c>
      <c r="D264" s="7">
        <f>D265</f>
        <v>345</v>
      </c>
    </row>
    <row r="265" spans="1:4" ht="24">
      <c r="A265" s="62" t="s">
        <v>49</v>
      </c>
      <c r="B265" s="35" t="s">
        <v>109</v>
      </c>
      <c r="C265" s="8" t="s">
        <v>50</v>
      </c>
      <c r="D265" s="9">
        <v>345</v>
      </c>
    </row>
    <row r="266" spans="1:4" ht="12.75">
      <c r="A266" s="67" t="s">
        <v>43</v>
      </c>
      <c r="B266" s="50" t="s">
        <v>91</v>
      </c>
      <c r="C266" s="50" t="s">
        <v>40</v>
      </c>
      <c r="D266" s="51">
        <f>D267</f>
        <v>367.701</v>
      </c>
    </row>
    <row r="267" spans="1:4" ht="12.75">
      <c r="A267" s="60" t="s">
        <v>2</v>
      </c>
      <c r="B267" s="4" t="s">
        <v>110</v>
      </c>
      <c r="C267" s="4" t="s">
        <v>40</v>
      </c>
      <c r="D267" s="5">
        <f>D268</f>
        <v>367.701</v>
      </c>
    </row>
    <row r="268" spans="1:4" ht="24">
      <c r="A268" s="61" t="s">
        <v>90</v>
      </c>
      <c r="B268" s="6" t="s">
        <v>111</v>
      </c>
      <c r="C268" s="6" t="s">
        <v>40</v>
      </c>
      <c r="D268" s="7">
        <f>D270</f>
        <v>367.701</v>
      </c>
    </row>
    <row r="269" spans="1:4" ht="12.75">
      <c r="A269" s="61" t="s">
        <v>77</v>
      </c>
      <c r="B269" s="6" t="s">
        <v>111</v>
      </c>
      <c r="C269" s="6" t="s">
        <v>65</v>
      </c>
      <c r="D269" s="7">
        <f>D270</f>
        <v>367.701</v>
      </c>
    </row>
    <row r="270" spans="1:5" ht="12.75">
      <c r="A270" s="62" t="s">
        <v>51</v>
      </c>
      <c r="B270" s="8" t="s">
        <v>111</v>
      </c>
      <c r="C270" s="8" t="s">
        <v>6</v>
      </c>
      <c r="D270" s="9">
        <v>367.701</v>
      </c>
      <c r="E270" s="19"/>
    </row>
    <row r="271" spans="1:6" ht="24">
      <c r="A271" s="70" t="s">
        <v>5</v>
      </c>
      <c r="B271" s="20" t="s">
        <v>91</v>
      </c>
      <c r="C271" s="20" t="s">
        <v>40</v>
      </c>
      <c r="D271" s="21">
        <f>D276+D279+D283+D272</f>
        <v>617</v>
      </c>
      <c r="F271" s="13"/>
    </row>
    <row r="272" spans="1:6" ht="84">
      <c r="A272" s="66" t="s">
        <v>61</v>
      </c>
      <c r="B272" s="22" t="s">
        <v>286</v>
      </c>
      <c r="C272" s="22" t="s">
        <v>40</v>
      </c>
      <c r="D272" s="23">
        <f>D273</f>
        <v>24</v>
      </c>
      <c r="F272" s="13"/>
    </row>
    <row r="273" spans="1:256" s="26" customFormat="1" ht="36">
      <c r="A273" s="71" t="s">
        <v>1</v>
      </c>
      <c r="B273" s="52" t="s">
        <v>286</v>
      </c>
      <c r="C273" s="24">
        <v>240</v>
      </c>
      <c r="D273" s="9">
        <v>24</v>
      </c>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c r="EV273" s="25"/>
      <c r="EW273" s="25"/>
      <c r="EX273" s="25"/>
      <c r="EY273" s="25"/>
      <c r="EZ273" s="25"/>
      <c r="FA273" s="25"/>
      <c r="FB273" s="25"/>
      <c r="FC273" s="25"/>
      <c r="FD273" s="25"/>
      <c r="FE273" s="25"/>
      <c r="FF273" s="25"/>
      <c r="FG273" s="25"/>
      <c r="FH273" s="25"/>
      <c r="FI273" s="25"/>
      <c r="FJ273" s="25"/>
      <c r="FK273" s="25"/>
      <c r="FL273" s="25"/>
      <c r="FM273" s="25"/>
      <c r="FN273" s="25"/>
      <c r="FO273" s="25"/>
      <c r="FP273" s="25"/>
      <c r="FQ273" s="25"/>
      <c r="FR273" s="25"/>
      <c r="FS273" s="25"/>
      <c r="FT273" s="25"/>
      <c r="FU273" s="25"/>
      <c r="FV273" s="25"/>
      <c r="FW273" s="25"/>
      <c r="FX273" s="25"/>
      <c r="FY273" s="25"/>
      <c r="FZ273" s="25"/>
      <c r="GA273" s="25"/>
      <c r="GB273" s="25"/>
      <c r="GC273" s="25"/>
      <c r="GD273" s="25"/>
      <c r="GE273" s="25"/>
      <c r="GF273" s="25"/>
      <c r="GG273" s="25"/>
      <c r="GH273" s="25"/>
      <c r="GI273" s="25"/>
      <c r="GJ273" s="25"/>
      <c r="GK273" s="25"/>
      <c r="GL273" s="25"/>
      <c r="GM273" s="25"/>
      <c r="GN273" s="25"/>
      <c r="GO273" s="25"/>
      <c r="GP273" s="25"/>
      <c r="GQ273" s="25"/>
      <c r="GR273" s="25"/>
      <c r="GS273" s="25"/>
      <c r="GT273" s="25"/>
      <c r="GU273" s="25"/>
      <c r="GV273" s="25"/>
      <c r="GW273" s="25"/>
      <c r="GX273" s="25"/>
      <c r="GY273" s="25"/>
      <c r="GZ273" s="25"/>
      <c r="HA273" s="25"/>
      <c r="HB273" s="25"/>
      <c r="HC273" s="25"/>
      <c r="HD273" s="25"/>
      <c r="HE273" s="25"/>
      <c r="HF273" s="25"/>
      <c r="HG273" s="25"/>
      <c r="HH273" s="25"/>
      <c r="HI273" s="25"/>
      <c r="HJ273" s="25"/>
      <c r="HK273" s="25"/>
      <c r="HL273" s="25"/>
      <c r="HM273" s="25"/>
      <c r="HN273" s="25"/>
      <c r="HO273" s="25"/>
      <c r="HP273" s="25"/>
      <c r="HQ273" s="25"/>
      <c r="HR273" s="25"/>
      <c r="HS273" s="25"/>
      <c r="HT273" s="25"/>
      <c r="HU273" s="25"/>
      <c r="HV273" s="25"/>
      <c r="HW273" s="25"/>
      <c r="HX273" s="25"/>
      <c r="HY273" s="25"/>
      <c r="HZ273" s="25"/>
      <c r="IA273" s="25"/>
      <c r="IB273" s="25"/>
      <c r="IC273" s="25"/>
      <c r="ID273" s="25"/>
      <c r="IE273" s="25"/>
      <c r="IF273" s="25"/>
      <c r="IG273" s="25"/>
      <c r="IH273" s="25"/>
      <c r="II273" s="25"/>
      <c r="IJ273" s="25"/>
      <c r="IK273" s="25"/>
      <c r="IL273" s="25"/>
      <c r="IM273" s="25"/>
      <c r="IN273" s="25"/>
      <c r="IO273" s="25"/>
      <c r="IP273" s="25"/>
      <c r="IQ273" s="25"/>
      <c r="IR273" s="25"/>
      <c r="IS273" s="25"/>
      <c r="IT273" s="25"/>
      <c r="IU273" s="25"/>
      <c r="IV273" s="25"/>
    </row>
    <row r="274" spans="1:7" ht="48">
      <c r="A274" s="72" t="s">
        <v>344</v>
      </c>
      <c r="B274" s="27" t="s">
        <v>230</v>
      </c>
      <c r="C274" s="27" t="s">
        <v>40</v>
      </c>
      <c r="D274" s="28">
        <f>D276</f>
        <v>2</v>
      </c>
      <c r="F274" s="13"/>
      <c r="G274" s="14"/>
    </row>
    <row r="275" spans="1:7" ht="12.75">
      <c r="A275" s="66" t="s">
        <v>42</v>
      </c>
      <c r="B275" s="6" t="s">
        <v>230</v>
      </c>
      <c r="C275" s="6" t="s">
        <v>72</v>
      </c>
      <c r="D275" s="7">
        <f>D276</f>
        <v>2</v>
      </c>
      <c r="F275" s="13"/>
      <c r="G275" s="14"/>
    </row>
    <row r="276" spans="1:6" ht="12.75">
      <c r="A276" s="73" t="s">
        <v>45</v>
      </c>
      <c r="B276" s="35" t="s">
        <v>230</v>
      </c>
      <c r="C276" s="8" t="s">
        <v>48</v>
      </c>
      <c r="D276" s="9">
        <v>2</v>
      </c>
      <c r="F276" s="29"/>
    </row>
    <row r="277" spans="1:4" ht="36">
      <c r="A277" s="66" t="s">
        <v>251</v>
      </c>
      <c r="B277" s="30" t="s">
        <v>231</v>
      </c>
      <c r="C277" s="6" t="s">
        <v>40</v>
      </c>
      <c r="D277" s="7">
        <f>D279</f>
        <v>47</v>
      </c>
    </row>
    <row r="278" spans="1:7" ht="12.75">
      <c r="A278" s="66" t="s">
        <v>42</v>
      </c>
      <c r="B278" s="30" t="s">
        <v>231</v>
      </c>
      <c r="C278" s="6" t="s">
        <v>72</v>
      </c>
      <c r="D278" s="7">
        <f>D279</f>
        <v>47</v>
      </c>
      <c r="F278" s="13"/>
      <c r="G278" s="14"/>
    </row>
    <row r="279" spans="1:4" ht="12.75">
      <c r="A279" s="73" t="s">
        <v>45</v>
      </c>
      <c r="B279" s="53" t="s">
        <v>231</v>
      </c>
      <c r="C279" s="8" t="s">
        <v>48</v>
      </c>
      <c r="D279" s="9">
        <v>47</v>
      </c>
    </row>
    <row r="280" spans="1:4" ht="63.75">
      <c r="A280" s="74" t="s">
        <v>64</v>
      </c>
      <c r="B280" s="30" t="s">
        <v>116</v>
      </c>
      <c r="C280" s="6" t="s">
        <v>40</v>
      </c>
      <c r="D280" s="7">
        <f>D281</f>
        <v>544</v>
      </c>
    </row>
    <row r="281" spans="1:4" ht="84">
      <c r="A281" s="66" t="s">
        <v>61</v>
      </c>
      <c r="B281" s="6" t="s">
        <v>229</v>
      </c>
      <c r="C281" s="6" t="s">
        <v>40</v>
      </c>
      <c r="D281" s="7">
        <f>D283</f>
        <v>544</v>
      </c>
    </row>
    <row r="282" spans="1:7" ht="12.75">
      <c r="A282" s="66" t="s">
        <v>42</v>
      </c>
      <c r="B282" s="6" t="s">
        <v>229</v>
      </c>
      <c r="C282" s="6" t="s">
        <v>80</v>
      </c>
      <c r="D282" s="7">
        <f>D283</f>
        <v>544</v>
      </c>
      <c r="F282" s="13"/>
      <c r="G282" s="14"/>
    </row>
    <row r="283" spans="1:4" ht="12.75">
      <c r="A283" s="73" t="s">
        <v>45</v>
      </c>
      <c r="B283" s="35" t="s">
        <v>229</v>
      </c>
      <c r="C283" s="8" t="s">
        <v>7</v>
      </c>
      <c r="D283" s="9">
        <v>544</v>
      </c>
    </row>
    <row r="284" spans="1:4" ht="12.75">
      <c r="A284" s="60" t="s">
        <v>303</v>
      </c>
      <c r="B284" s="31" t="s">
        <v>345</v>
      </c>
      <c r="C284" s="4" t="s">
        <v>40</v>
      </c>
      <c r="D284" s="7">
        <f>D285</f>
        <v>38.7</v>
      </c>
    </row>
    <row r="285" spans="1:4" ht="24">
      <c r="A285" s="61" t="s">
        <v>100</v>
      </c>
      <c r="B285" s="31" t="s">
        <v>345</v>
      </c>
      <c r="C285" s="6" t="s">
        <v>72</v>
      </c>
      <c r="D285" s="7">
        <f>D286</f>
        <v>38.7</v>
      </c>
    </row>
    <row r="286" spans="1:4" ht="36">
      <c r="A286" s="62" t="s">
        <v>47</v>
      </c>
      <c r="B286" s="54" t="s">
        <v>345</v>
      </c>
      <c r="C286" s="32">
        <v>240</v>
      </c>
      <c r="D286" s="33">
        <v>38.7</v>
      </c>
    </row>
    <row r="287" spans="1:4" ht="24">
      <c r="A287" s="75" t="s">
        <v>66</v>
      </c>
      <c r="B287" s="4" t="s">
        <v>216</v>
      </c>
      <c r="C287" s="4" t="s">
        <v>40</v>
      </c>
      <c r="D287" s="5">
        <f>D288</f>
        <v>137.753</v>
      </c>
    </row>
    <row r="288" spans="1:4" ht="12.75">
      <c r="A288" s="76" t="s">
        <v>67</v>
      </c>
      <c r="B288" s="6" t="s">
        <v>217</v>
      </c>
      <c r="C288" s="6" t="s">
        <v>40</v>
      </c>
      <c r="D288" s="7">
        <f>D290</f>
        <v>137.753</v>
      </c>
    </row>
    <row r="289" spans="1:4" ht="24">
      <c r="A289" s="76" t="s">
        <v>68</v>
      </c>
      <c r="B289" s="6" t="s">
        <v>217</v>
      </c>
      <c r="C289" s="6" t="s">
        <v>69</v>
      </c>
      <c r="D289" s="7">
        <f>D290</f>
        <v>137.753</v>
      </c>
    </row>
    <row r="290" spans="1:4" ht="12.75">
      <c r="A290" s="77" t="s">
        <v>70</v>
      </c>
      <c r="B290" s="35" t="s">
        <v>217</v>
      </c>
      <c r="C290" s="8" t="s">
        <v>71</v>
      </c>
      <c r="D290" s="9">
        <f>500-362.247</f>
        <v>137.753</v>
      </c>
    </row>
    <row r="291" spans="1:4" ht="36">
      <c r="A291" s="61" t="s">
        <v>329</v>
      </c>
      <c r="B291" s="6" t="s">
        <v>330</v>
      </c>
      <c r="C291" s="6" t="s">
        <v>40</v>
      </c>
      <c r="D291" s="7">
        <f>D293</f>
        <v>10</v>
      </c>
    </row>
    <row r="292" spans="1:4" ht="12.75">
      <c r="A292" s="61" t="s">
        <v>77</v>
      </c>
      <c r="B292" s="6" t="s">
        <v>330</v>
      </c>
      <c r="C292" s="6" t="s">
        <v>65</v>
      </c>
      <c r="D292" s="7">
        <f>D293</f>
        <v>10</v>
      </c>
    </row>
    <row r="293" spans="1:4" ht="12.75">
      <c r="A293" s="62" t="s">
        <v>84</v>
      </c>
      <c r="B293" s="35" t="s">
        <v>330</v>
      </c>
      <c r="C293" s="8" t="s">
        <v>85</v>
      </c>
      <c r="D293" s="9">
        <v>10</v>
      </c>
    </row>
    <row r="294" spans="1:4" ht="12.75">
      <c r="A294" s="78" t="s">
        <v>270</v>
      </c>
      <c r="B294" s="55" t="s">
        <v>91</v>
      </c>
      <c r="C294" s="55" t="s">
        <v>40</v>
      </c>
      <c r="D294" s="56">
        <f>D295+D298+D300+D306+D309+D312+D316+D320+D324+D328+D332+D335+D338+D341+D344+D353+D357+D361+D364+D368+D371+D347+D350</f>
        <v>21174.55425999999</v>
      </c>
    </row>
    <row r="295" spans="1:4" ht="48">
      <c r="A295" s="60" t="s">
        <v>281</v>
      </c>
      <c r="B295" s="4" t="s">
        <v>282</v>
      </c>
      <c r="C295" s="4" t="s">
        <v>40</v>
      </c>
      <c r="D295" s="5">
        <f>D296</f>
        <v>179.7</v>
      </c>
    </row>
    <row r="296" spans="1:4" ht="72">
      <c r="A296" s="79" t="s">
        <v>348</v>
      </c>
      <c r="B296" s="4" t="s">
        <v>282</v>
      </c>
      <c r="C296" s="6" t="s">
        <v>40</v>
      </c>
      <c r="D296" s="7">
        <f>D297</f>
        <v>179.7</v>
      </c>
    </row>
    <row r="297" spans="1:4" ht="12.75">
      <c r="A297" s="62" t="s">
        <v>283</v>
      </c>
      <c r="B297" s="35" t="s">
        <v>282</v>
      </c>
      <c r="C297" s="8" t="s">
        <v>50</v>
      </c>
      <c r="D297" s="9">
        <v>179.7</v>
      </c>
    </row>
    <row r="298" spans="1:4" ht="24">
      <c r="A298" s="61" t="s">
        <v>284</v>
      </c>
      <c r="B298" s="6" t="s">
        <v>285</v>
      </c>
      <c r="C298" s="6" t="s">
        <v>40</v>
      </c>
      <c r="D298" s="34">
        <f>D299</f>
        <v>0</v>
      </c>
    </row>
    <row r="299" spans="1:4" ht="12.75">
      <c r="A299" s="62" t="s">
        <v>283</v>
      </c>
      <c r="B299" s="35" t="s">
        <v>285</v>
      </c>
      <c r="C299" s="8" t="s">
        <v>50</v>
      </c>
      <c r="D299" s="9">
        <v>0</v>
      </c>
    </row>
    <row r="300" spans="1:4" ht="36">
      <c r="A300" s="60" t="s">
        <v>294</v>
      </c>
      <c r="B300" s="4" t="s">
        <v>130</v>
      </c>
      <c r="C300" s="4" t="s">
        <v>40</v>
      </c>
      <c r="D300" s="5">
        <f>D301</f>
        <v>5757.494</v>
      </c>
    </row>
    <row r="301" spans="1:4" ht="48">
      <c r="A301" s="61" t="s">
        <v>304</v>
      </c>
      <c r="B301" s="6" t="s">
        <v>271</v>
      </c>
      <c r="C301" s="6" t="s">
        <v>40</v>
      </c>
      <c r="D301" s="7">
        <f>D303</f>
        <v>5757.494</v>
      </c>
    </row>
    <row r="302" spans="1:4" ht="36">
      <c r="A302" s="61" t="s">
        <v>322</v>
      </c>
      <c r="B302" s="6" t="s">
        <v>287</v>
      </c>
      <c r="C302" s="6" t="s">
        <v>40</v>
      </c>
      <c r="D302" s="7">
        <f>D304</f>
        <v>5757.494</v>
      </c>
    </row>
    <row r="303" spans="1:4" ht="36">
      <c r="A303" s="61" t="s">
        <v>321</v>
      </c>
      <c r="B303" s="6" t="s">
        <v>325</v>
      </c>
      <c r="C303" s="6" t="s">
        <v>40</v>
      </c>
      <c r="D303" s="7">
        <f>D305</f>
        <v>5757.494</v>
      </c>
    </row>
    <row r="304" spans="1:4" ht="24">
      <c r="A304" s="61" t="s">
        <v>100</v>
      </c>
      <c r="B304" s="6" t="s">
        <v>325</v>
      </c>
      <c r="C304" s="6" t="s">
        <v>72</v>
      </c>
      <c r="D304" s="7">
        <f>D305</f>
        <v>5757.494</v>
      </c>
    </row>
    <row r="305" spans="1:4" ht="36">
      <c r="A305" s="62" t="s">
        <v>47</v>
      </c>
      <c r="B305" s="35" t="s">
        <v>325</v>
      </c>
      <c r="C305" s="8" t="s">
        <v>48</v>
      </c>
      <c r="D305" s="9">
        <v>5757.494</v>
      </c>
    </row>
    <row r="306" spans="1:4" ht="48">
      <c r="A306" s="79" t="s">
        <v>317</v>
      </c>
      <c r="B306" s="6" t="s">
        <v>272</v>
      </c>
      <c r="C306" s="6" t="s">
        <v>40</v>
      </c>
      <c r="D306" s="7">
        <f>D308</f>
        <v>32</v>
      </c>
    </row>
    <row r="307" spans="1:4" ht="96">
      <c r="A307" s="66" t="s">
        <v>305</v>
      </c>
      <c r="B307" s="6" t="s">
        <v>272</v>
      </c>
      <c r="C307" s="6" t="s">
        <v>72</v>
      </c>
      <c r="D307" s="7">
        <f>D308</f>
        <v>32</v>
      </c>
    </row>
    <row r="308" spans="1:4" ht="36">
      <c r="A308" s="62" t="s">
        <v>47</v>
      </c>
      <c r="B308" s="35" t="s">
        <v>272</v>
      </c>
      <c r="C308" s="8" t="s">
        <v>48</v>
      </c>
      <c r="D308" s="9">
        <v>32</v>
      </c>
    </row>
    <row r="309" spans="1:4" ht="48">
      <c r="A309" s="79" t="s">
        <v>306</v>
      </c>
      <c r="B309" s="6" t="s">
        <v>273</v>
      </c>
      <c r="C309" s="6" t="s">
        <v>40</v>
      </c>
      <c r="D309" s="7">
        <f>D311</f>
        <v>1075</v>
      </c>
    </row>
    <row r="310" spans="1:4" ht="96">
      <c r="A310" s="66" t="s">
        <v>307</v>
      </c>
      <c r="B310" s="6" t="s">
        <v>273</v>
      </c>
      <c r="C310" s="6" t="s">
        <v>72</v>
      </c>
      <c r="D310" s="7">
        <f>D311</f>
        <v>1075</v>
      </c>
    </row>
    <row r="311" spans="1:4" ht="36">
      <c r="A311" s="62" t="s">
        <v>47</v>
      </c>
      <c r="B311" s="35" t="s">
        <v>274</v>
      </c>
      <c r="C311" s="8" t="s">
        <v>48</v>
      </c>
      <c r="D311" s="9">
        <v>1075</v>
      </c>
    </row>
    <row r="312" spans="1:4" ht="36">
      <c r="A312" s="60" t="s">
        <v>308</v>
      </c>
      <c r="B312" s="4" t="s">
        <v>161</v>
      </c>
      <c r="C312" s="4" t="s">
        <v>40</v>
      </c>
      <c r="D312" s="5">
        <f>D313</f>
        <v>700</v>
      </c>
    </row>
    <row r="313" spans="1:4" ht="12.75">
      <c r="A313" s="61" t="s">
        <v>275</v>
      </c>
      <c r="B313" s="6" t="s">
        <v>276</v>
      </c>
      <c r="C313" s="6" t="s">
        <v>40</v>
      </c>
      <c r="D313" s="7">
        <f>D315</f>
        <v>700</v>
      </c>
    </row>
    <row r="314" spans="1:4" ht="24">
      <c r="A314" s="61" t="s">
        <v>100</v>
      </c>
      <c r="B314" s="6" t="s">
        <v>276</v>
      </c>
      <c r="C314" s="6" t="s">
        <v>72</v>
      </c>
      <c r="D314" s="7">
        <f>D315</f>
        <v>700</v>
      </c>
    </row>
    <row r="315" spans="1:4" ht="36">
      <c r="A315" s="62" t="s">
        <v>47</v>
      </c>
      <c r="B315" s="35" t="s">
        <v>276</v>
      </c>
      <c r="C315" s="8" t="s">
        <v>48</v>
      </c>
      <c r="D315" s="9">
        <v>700</v>
      </c>
    </row>
    <row r="316" spans="1:4" ht="36">
      <c r="A316" s="60" t="s">
        <v>277</v>
      </c>
      <c r="B316" s="4" t="s">
        <v>183</v>
      </c>
      <c r="C316" s="4" t="s">
        <v>40</v>
      </c>
      <c r="D316" s="7">
        <f>D317</f>
        <v>700</v>
      </c>
    </row>
    <row r="317" spans="1:4" ht="132">
      <c r="A317" s="66" t="s">
        <v>309</v>
      </c>
      <c r="B317" s="6" t="s">
        <v>326</v>
      </c>
      <c r="C317" s="6" t="s">
        <v>40</v>
      </c>
      <c r="D317" s="7">
        <f>D318</f>
        <v>700</v>
      </c>
    </row>
    <row r="318" spans="1:4" ht="24">
      <c r="A318" s="61" t="s">
        <v>100</v>
      </c>
      <c r="B318" s="6" t="s">
        <v>326</v>
      </c>
      <c r="C318" s="6" t="s">
        <v>72</v>
      </c>
      <c r="D318" s="7">
        <f>D319</f>
        <v>700</v>
      </c>
    </row>
    <row r="319" spans="1:4" ht="36">
      <c r="A319" s="62" t="s">
        <v>47</v>
      </c>
      <c r="B319" s="35" t="s">
        <v>326</v>
      </c>
      <c r="C319" s="35" t="s">
        <v>48</v>
      </c>
      <c r="D319" s="33">
        <v>700</v>
      </c>
    </row>
    <row r="320" spans="1:4" ht="72">
      <c r="A320" s="60" t="s">
        <v>310</v>
      </c>
      <c r="B320" s="4" t="s">
        <v>278</v>
      </c>
      <c r="C320" s="4" t="s">
        <v>40</v>
      </c>
      <c r="D320" s="7">
        <f>D321</f>
        <v>8585.72</v>
      </c>
    </row>
    <row r="321" spans="1:4" ht="36">
      <c r="A321" s="61" t="s">
        <v>311</v>
      </c>
      <c r="B321" s="6" t="s">
        <v>288</v>
      </c>
      <c r="C321" s="6" t="s">
        <v>40</v>
      </c>
      <c r="D321" s="7">
        <f>D322</f>
        <v>8585.72</v>
      </c>
    </row>
    <row r="322" spans="1:4" ht="24">
      <c r="A322" s="61" t="s">
        <v>100</v>
      </c>
      <c r="B322" s="6" t="s">
        <v>288</v>
      </c>
      <c r="C322" s="6" t="s">
        <v>72</v>
      </c>
      <c r="D322" s="7">
        <f>D323</f>
        <v>8585.72</v>
      </c>
    </row>
    <row r="323" spans="1:4" ht="36">
      <c r="A323" s="62" t="s">
        <v>47</v>
      </c>
      <c r="B323" s="35" t="s">
        <v>288</v>
      </c>
      <c r="C323" s="35" t="s">
        <v>48</v>
      </c>
      <c r="D323" s="33">
        <v>8585.72</v>
      </c>
    </row>
    <row r="324" spans="1:4" ht="72">
      <c r="A324" s="60" t="s">
        <v>312</v>
      </c>
      <c r="B324" s="50" t="s">
        <v>280</v>
      </c>
      <c r="C324" s="4" t="s">
        <v>40</v>
      </c>
      <c r="D324" s="7">
        <f>D325</f>
        <v>77.708</v>
      </c>
    </row>
    <row r="325" spans="1:4" ht="24">
      <c r="A325" s="61" t="s">
        <v>279</v>
      </c>
      <c r="B325" s="6" t="s">
        <v>346</v>
      </c>
      <c r="C325" s="6" t="s">
        <v>40</v>
      </c>
      <c r="D325" s="7">
        <f>D326</f>
        <v>77.708</v>
      </c>
    </row>
    <row r="326" spans="1:4" ht="24">
      <c r="A326" s="61" t="s">
        <v>100</v>
      </c>
      <c r="B326" s="6" t="s">
        <v>346</v>
      </c>
      <c r="C326" s="6" t="s">
        <v>72</v>
      </c>
      <c r="D326" s="7">
        <f>D327</f>
        <v>77.708</v>
      </c>
    </row>
    <row r="327" spans="1:4" ht="36">
      <c r="A327" s="62" t="s">
        <v>47</v>
      </c>
      <c r="B327" s="35" t="s">
        <v>346</v>
      </c>
      <c r="C327" s="35" t="s">
        <v>48</v>
      </c>
      <c r="D327" s="33">
        <v>77.708</v>
      </c>
    </row>
    <row r="328" spans="1:4" ht="60">
      <c r="A328" s="60" t="s">
        <v>313</v>
      </c>
      <c r="B328" s="4" t="s">
        <v>280</v>
      </c>
      <c r="C328" s="4" t="s">
        <v>40</v>
      </c>
      <c r="D328" s="7">
        <f>D329</f>
        <v>593.303</v>
      </c>
    </row>
    <row r="329" spans="1:4" ht="24">
      <c r="A329" s="61" t="s">
        <v>314</v>
      </c>
      <c r="B329" s="6" t="s">
        <v>327</v>
      </c>
      <c r="C329" s="6" t="s">
        <v>40</v>
      </c>
      <c r="D329" s="7">
        <f>D330</f>
        <v>593.303</v>
      </c>
    </row>
    <row r="330" spans="1:4" ht="24">
      <c r="A330" s="61" t="s">
        <v>100</v>
      </c>
      <c r="B330" s="6" t="s">
        <v>327</v>
      </c>
      <c r="C330" s="6" t="s">
        <v>72</v>
      </c>
      <c r="D330" s="7">
        <f>D331</f>
        <v>593.303</v>
      </c>
    </row>
    <row r="331" spans="1:4" ht="36">
      <c r="A331" s="62" t="s">
        <v>47</v>
      </c>
      <c r="B331" s="35" t="s">
        <v>327</v>
      </c>
      <c r="C331" s="35" t="s">
        <v>48</v>
      </c>
      <c r="D331" s="33">
        <v>593.303</v>
      </c>
    </row>
    <row r="332" spans="1:4" ht="24">
      <c r="A332" s="61" t="s">
        <v>90</v>
      </c>
      <c r="B332" s="6" t="s">
        <v>111</v>
      </c>
      <c r="C332" s="6" t="s">
        <v>40</v>
      </c>
      <c r="D332" s="34">
        <f>D333</f>
        <v>3.6</v>
      </c>
    </row>
    <row r="333" spans="1:4" ht="24">
      <c r="A333" s="61" t="s">
        <v>100</v>
      </c>
      <c r="B333" s="6" t="s">
        <v>111</v>
      </c>
      <c r="C333" s="6" t="s">
        <v>72</v>
      </c>
      <c r="D333" s="34">
        <f>D334</f>
        <v>3.6</v>
      </c>
    </row>
    <row r="334" spans="1:4" ht="36">
      <c r="A334" s="62" t="s">
        <v>47</v>
      </c>
      <c r="B334" s="35" t="s">
        <v>111</v>
      </c>
      <c r="C334" s="35" t="s">
        <v>48</v>
      </c>
      <c r="D334" s="37">
        <v>3.6</v>
      </c>
    </row>
    <row r="335" spans="1:4" ht="48">
      <c r="A335" s="61" t="s">
        <v>289</v>
      </c>
      <c r="B335" s="31" t="s">
        <v>328</v>
      </c>
      <c r="C335" s="6" t="s">
        <v>40</v>
      </c>
      <c r="D335" s="34">
        <f>D336</f>
        <v>1566.8</v>
      </c>
    </row>
    <row r="336" spans="1:4" ht="72">
      <c r="A336" s="61" t="s">
        <v>290</v>
      </c>
      <c r="B336" s="31" t="s">
        <v>328</v>
      </c>
      <c r="C336" s="36">
        <v>100</v>
      </c>
      <c r="D336" s="34">
        <f>D337</f>
        <v>1566.8</v>
      </c>
    </row>
    <row r="337" spans="1:4" ht="12.75">
      <c r="A337" s="62" t="s">
        <v>283</v>
      </c>
      <c r="B337" s="54" t="s">
        <v>328</v>
      </c>
      <c r="C337" s="32">
        <v>110</v>
      </c>
      <c r="D337" s="33">
        <v>1566.8</v>
      </c>
    </row>
    <row r="338" spans="1:4" ht="240">
      <c r="A338" s="66" t="s">
        <v>350</v>
      </c>
      <c r="B338" s="31" t="s">
        <v>293</v>
      </c>
      <c r="C338" s="6" t="s">
        <v>40</v>
      </c>
      <c r="D338" s="34">
        <f>D339</f>
        <v>198.27826</v>
      </c>
    </row>
    <row r="339" spans="1:4" ht="24">
      <c r="A339" s="61" t="s">
        <v>100</v>
      </c>
      <c r="B339" s="31" t="s">
        <v>293</v>
      </c>
      <c r="C339" s="6" t="s">
        <v>72</v>
      </c>
      <c r="D339" s="34">
        <f>D340</f>
        <v>198.27826</v>
      </c>
    </row>
    <row r="340" spans="1:4" ht="36">
      <c r="A340" s="62" t="s">
        <v>47</v>
      </c>
      <c r="B340" s="54" t="s">
        <v>293</v>
      </c>
      <c r="C340" s="35" t="s">
        <v>48</v>
      </c>
      <c r="D340" s="33">
        <v>198.27826</v>
      </c>
    </row>
    <row r="341" spans="1:4" ht="84">
      <c r="A341" s="60" t="s">
        <v>296</v>
      </c>
      <c r="B341" s="31" t="s">
        <v>295</v>
      </c>
      <c r="C341" s="4" t="s">
        <v>40</v>
      </c>
      <c r="D341" s="7">
        <f>D342</f>
        <v>1242.893</v>
      </c>
    </row>
    <row r="342" spans="1:4" ht="36">
      <c r="A342" s="62" t="s">
        <v>47</v>
      </c>
      <c r="B342" s="31" t="s">
        <v>295</v>
      </c>
      <c r="C342" s="36">
        <v>240</v>
      </c>
      <c r="D342" s="7">
        <f>D343</f>
        <v>1242.893</v>
      </c>
    </row>
    <row r="343" spans="1:4" ht="12.75">
      <c r="A343" s="62" t="s">
        <v>324</v>
      </c>
      <c r="B343" s="54" t="s">
        <v>295</v>
      </c>
      <c r="C343" s="32">
        <v>540</v>
      </c>
      <c r="D343" s="33">
        <v>1242.893</v>
      </c>
    </row>
    <row r="344" spans="1:4" ht="72">
      <c r="A344" s="60" t="s">
        <v>351</v>
      </c>
      <c r="B344" s="31" t="s">
        <v>297</v>
      </c>
      <c r="C344" s="4" t="s">
        <v>40</v>
      </c>
      <c r="D344" s="7">
        <f>D345</f>
        <v>52.352</v>
      </c>
    </row>
    <row r="345" spans="1:4" ht="24">
      <c r="A345" s="61" t="s">
        <v>100</v>
      </c>
      <c r="B345" s="31" t="s">
        <v>297</v>
      </c>
      <c r="C345" s="36">
        <v>200</v>
      </c>
      <c r="D345" s="7">
        <f>D346</f>
        <v>52.352</v>
      </c>
    </row>
    <row r="346" spans="1:4" ht="36">
      <c r="A346" s="62" t="s">
        <v>47</v>
      </c>
      <c r="B346" s="54" t="s">
        <v>297</v>
      </c>
      <c r="C346" s="32">
        <v>240</v>
      </c>
      <c r="D346" s="33">
        <v>52.352</v>
      </c>
    </row>
    <row r="347" spans="1:4" ht="72">
      <c r="A347" s="60" t="s">
        <v>351</v>
      </c>
      <c r="B347" s="31" t="s">
        <v>297</v>
      </c>
      <c r="C347" s="4" t="s">
        <v>40</v>
      </c>
      <c r="D347" s="7">
        <f>D348</f>
        <v>52.352</v>
      </c>
    </row>
    <row r="348" spans="1:4" ht="12.75">
      <c r="A348" s="66" t="s">
        <v>42</v>
      </c>
      <c r="B348" s="31" t="s">
        <v>297</v>
      </c>
      <c r="C348" s="36">
        <v>500</v>
      </c>
      <c r="D348" s="7">
        <f>D349</f>
        <v>52.352</v>
      </c>
    </row>
    <row r="349" spans="1:4" ht="12.75">
      <c r="A349" s="73" t="s">
        <v>45</v>
      </c>
      <c r="B349" s="54" t="s">
        <v>297</v>
      </c>
      <c r="C349" s="32">
        <v>540</v>
      </c>
      <c r="D349" s="33">
        <v>52.352</v>
      </c>
    </row>
    <row r="350" spans="1:4" ht="72">
      <c r="A350" s="60" t="s">
        <v>351</v>
      </c>
      <c r="B350" s="31" t="s">
        <v>298</v>
      </c>
      <c r="C350" s="4" t="s">
        <v>40</v>
      </c>
      <c r="D350" s="7">
        <f>D351</f>
        <v>6.857</v>
      </c>
    </row>
    <row r="351" spans="1:4" ht="12.75">
      <c r="A351" s="66" t="s">
        <v>42</v>
      </c>
      <c r="B351" s="31" t="s">
        <v>298</v>
      </c>
      <c r="C351" s="36">
        <v>500</v>
      </c>
      <c r="D351" s="7">
        <f>D352</f>
        <v>6.857</v>
      </c>
    </row>
    <row r="352" spans="1:4" ht="12.75">
      <c r="A352" s="73" t="s">
        <v>45</v>
      </c>
      <c r="B352" s="54" t="s">
        <v>298</v>
      </c>
      <c r="C352" s="32">
        <v>540</v>
      </c>
      <c r="D352" s="33">
        <v>6.857</v>
      </c>
    </row>
    <row r="353" spans="1:4" ht="72">
      <c r="A353" s="60" t="s">
        <v>351</v>
      </c>
      <c r="B353" s="31" t="s">
        <v>298</v>
      </c>
      <c r="C353" s="4" t="s">
        <v>40</v>
      </c>
      <c r="D353" s="7">
        <f>D354</f>
        <v>6.857</v>
      </c>
    </row>
    <row r="354" spans="1:4" ht="24">
      <c r="A354" s="61" t="s">
        <v>100</v>
      </c>
      <c r="B354" s="31" t="s">
        <v>298</v>
      </c>
      <c r="C354" s="36">
        <v>200</v>
      </c>
      <c r="D354" s="7">
        <f>D355</f>
        <v>6.857</v>
      </c>
    </row>
    <row r="355" spans="1:4" ht="36">
      <c r="A355" s="62" t="s">
        <v>47</v>
      </c>
      <c r="B355" s="54" t="s">
        <v>298</v>
      </c>
      <c r="C355" s="32">
        <v>240</v>
      </c>
      <c r="D355" s="33">
        <v>6.857</v>
      </c>
    </row>
    <row r="356" spans="1:4" ht="120">
      <c r="A356" s="80" t="s">
        <v>331</v>
      </c>
      <c r="B356" s="31" t="s">
        <v>352</v>
      </c>
      <c r="C356" s="4" t="s">
        <v>40</v>
      </c>
      <c r="D356" s="7">
        <f>D357</f>
        <v>28.039</v>
      </c>
    </row>
    <row r="357" spans="1:4" ht="48">
      <c r="A357" s="66" t="s">
        <v>333</v>
      </c>
      <c r="B357" s="31" t="s">
        <v>332</v>
      </c>
      <c r="C357" s="4" t="s">
        <v>40</v>
      </c>
      <c r="D357" s="7">
        <f>D358</f>
        <v>28.039</v>
      </c>
    </row>
    <row r="358" spans="1:4" ht="12.75">
      <c r="A358" s="66" t="s">
        <v>42</v>
      </c>
      <c r="B358" s="31" t="s">
        <v>332</v>
      </c>
      <c r="C358" s="36">
        <v>500</v>
      </c>
      <c r="D358" s="7">
        <f>D359</f>
        <v>28.039</v>
      </c>
    </row>
    <row r="359" spans="1:4" ht="12.75">
      <c r="A359" s="73" t="s">
        <v>45</v>
      </c>
      <c r="B359" s="54" t="s">
        <v>332</v>
      </c>
      <c r="C359" s="32">
        <v>540</v>
      </c>
      <c r="D359" s="33">
        <v>28.039</v>
      </c>
    </row>
    <row r="360" spans="1:4" ht="108">
      <c r="A360" s="80" t="s">
        <v>356</v>
      </c>
      <c r="B360" s="31" t="s">
        <v>167</v>
      </c>
      <c r="C360" s="4" t="s">
        <v>40</v>
      </c>
      <c r="D360" s="7">
        <f>D361</f>
        <v>6.344</v>
      </c>
    </row>
    <row r="361" spans="1:4" ht="36">
      <c r="A361" s="66" t="s">
        <v>357</v>
      </c>
      <c r="B361" s="31" t="s">
        <v>334</v>
      </c>
      <c r="C361" s="4" t="s">
        <v>40</v>
      </c>
      <c r="D361" s="7">
        <f>D362</f>
        <v>6.344</v>
      </c>
    </row>
    <row r="362" spans="1:4" ht="12.75">
      <c r="A362" s="66" t="s">
        <v>42</v>
      </c>
      <c r="B362" s="31" t="s">
        <v>334</v>
      </c>
      <c r="C362" s="36">
        <v>500</v>
      </c>
      <c r="D362" s="7">
        <f>D363</f>
        <v>6.344</v>
      </c>
    </row>
    <row r="363" spans="1:4" ht="12.75">
      <c r="A363" s="73" t="s">
        <v>45</v>
      </c>
      <c r="B363" s="54" t="s">
        <v>334</v>
      </c>
      <c r="C363" s="32">
        <v>540</v>
      </c>
      <c r="D363" s="33">
        <v>6.344</v>
      </c>
    </row>
    <row r="364" spans="1:4" ht="120">
      <c r="A364" s="80" t="s">
        <v>337</v>
      </c>
      <c r="B364" s="31" t="s">
        <v>353</v>
      </c>
      <c r="C364" s="4" t="s">
        <v>40</v>
      </c>
      <c r="D364" s="7">
        <f>D366</f>
        <v>308.426</v>
      </c>
    </row>
    <row r="365" spans="1:4" ht="48">
      <c r="A365" s="61" t="s">
        <v>338</v>
      </c>
      <c r="B365" s="31" t="s">
        <v>340</v>
      </c>
      <c r="C365" s="6" t="s">
        <v>40</v>
      </c>
      <c r="D365" s="7">
        <v>308.426</v>
      </c>
    </row>
    <row r="366" spans="1:4" ht="24">
      <c r="A366" s="61" t="s">
        <v>100</v>
      </c>
      <c r="B366" s="31" t="s">
        <v>340</v>
      </c>
      <c r="C366" s="36">
        <v>200</v>
      </c>
      <c r="D366" s="7">
        <f>D367</f>
        <v>308.426</v>
      </c>
    </row>
    <row r="367" spans="1:4" ht="36">
      <c r="A367" s="62" t="s">
        <v>47</v>
      </c>
      <c r="B367" s="54" t="s">
        <v>340</v>
      </c>
      <c r="C367" s="32">
        <v>240</v>
      </c>
      <c r="D367" s="33">
        <v>308.426</v>
      </c>
    </row>
    <row r="368" spans="1:4" ht="96" hidden="1">
      <c r="A368" s="80" t="s">
        <v>342</v>
      </c>
      <c r="B368" s="31" t="s">
        <v>341</v>
      </c>
      <c r="C368" s="4" t="s">
        <v>40</v>
      </c>
      <c r="D368" s="7">
        <f>D369</f>
        <v>0</v>
      </c>
    </row>
    <row r="369" spans="1:4" ht="24" hidden="1">
      <c r="A369" s="61" t="s">
        <v>343</v>
      </c>
      <c r="B369" s="31" t="s">
        <v>341</v>
      </c>
      <c r="C369" s="36">
        <v>200</v>
      </c>
      <c r="D369" s="7">
        <f>D370</f>
        <v>0</v>
      </c>
    </row>
    <row r="370" spans="1:4" ht="12.75" hidden="1">
      <c r="A370" s="62" t="s">
        <v>339</v>
      </c>
      <c r="B370" s="54" t="s">
        <v>341</v>
      </c>
      <c r="C370" s="32">
        <v>240</v>
      </c>
      <c r="D370" s="33">
        <v>0</v>
      </c>
    </row>
    <row r="371" spans="1:4" ht="108">
      <c r="A371" s="80" t="s">
        <v>354</v>
      </c>
      <c r="B371" s="31" t="s">
        <v>335</v>
      </c>
      <c r="C371" s="4" t="s">
        <v>40</v>
      </c>
      <c r="D371" s="7">
        <f>D373</f>
        <v>0.831</v>
      </c>
    </row>
    <row r="372" spans="1:4" ht="36">
      <c r="A372" s="61" t="s">
        <v>336</v>
      </c>
      <c r="B372" s="31" t="s">
        <v>335</v>
      </c>
      <c r="C372" s="6" t="s">
        <v>40</v>
      </c>
      <c r="D372" s="7">
        <f>D373</f>
        <v>0.831</v>
      </c>
    </row>
    <row r="373" spans="1:4" ht="12.75">
      <c r="A373" s="66" t="s">
        <v>42</v>
      </c>
      <c r="B373" s="31" t="s">
        <v>335</v>
      </c>
      <c r="C373" s="36">
        <v>500</v>
      </c>
      <c r="D373" s="7">
        <f>D374</f>
        <v>0.831</v>
      </c>
    </row>
    <row r="374" spans="1:4" ht="12.75">
      <c r="A374" s="73" t="s">
        <v>45</v>
      </c>
      <c r="B374" s="54" t="s">
        <v>335</v>
      </c>
      <c r="C374" s="32">
        <v>540</v>
      </c>
      <c r="D374" s="33">
        <v>0.831</v>
      </c>
    </row>
    <row r="375" spans="1:4" ht="12.75">
      <c r="A375" s="81"/>
      <c r="B375" s="38"/>
      <c r="C375" s="38"/>
      <c r="D375" s="39">
        <f>D294+D235+D13</f>
        <v>119609.84051999998</v>
      </c>
    </row>
  </sheetData>
  <sheetProtection/>
  <mergeCells count="8">
    <mergeCell ref="B1:G6"/>
    <mergeCell ref="A7:G7"/>
    <mergeCell ref="A8:A11"/>
    <mergeCell ref="B8:C8"/>
    <mergeCell ref="B9:C9"/>
    <mergeCell ref="B10:B11"/>
    <mergeCell ref="C10:C11"/>
    <mergeCell ref="D8:D11"/>
  </mergeCells>
  <printOptions/>
  <pageMargins left="1.16" right="0.7086614173228347" top="0.7480314960629921" bottom="0.7480314960629921" header="0.31496062992125984" footer="0.31496062992125984"/>
  <pageSetup fitToHeight="0" horizontalDpi="600" verticalDpi="600" orientation="portrait" paperSize="9" scale="95" r:id="rId1"/>
  <rowBreaks count="2" manualBreakCount="2">
    <brk id="285" max="4" man="1"/>
    <brk id="303" max="255" man="1"/>
  </rowBreaks>
</worksheet>
</file>

<file path=xl/worksheets/sheet2.xml><?xml version="1.0" encoding="utf-8"?>
<worksheet xmlns="http://schemas.openxmlformats.org/spreadsheetml/2006/main" xmlns:r="http://schemas.openxmlformats.org/officeDocument/2006/relationships">
  <dimension ref="A1:IV375"/>
  <sheetViews>
    <sheetView tabSelected="1" zoomScalePageLayoutView="0" workbookViewId="0" topLeftCell="A1">
      <selection activeCell="H9" sqref="H9"/>
    </sheetView>
  </sheetViews>
  <sheetFormatPr defaultColWidth="9.140625" defaultRowHeight="12.75"/>
  <cols>
    <col min="1" max="1" width="39.00390625" style="57" customWidth="1"/>
    <col min="2" max="2" width="18.421875" style="1" customWidth="1"/>
    <col min="3" max="3" width="14.7109375" style="1" customWidth="1"/>
    <col min="4" max="4" width="15.00390625" style="1" customWidth="1"/>
    <col min="5" max="5" width="0.13671875" style="1" customWidth="1"/>
    <col min="6" max="7" width="9.140625" style="1" hidden="1" customWidth="1"/>
    <col min="8" max="16384" width="9.140625" style="1" customWidth="1"/>
  </cols>
  <sheetData>
    <row r="1" spans="2:7" ht="12.75">
      <c r="B1" s="86" t="s">
        <v>358</v>
      </c>
      <c r="C1" s="86"/>
      <c r="D1" s="86"/>
      <c r="E1" s="86"/>
      <c r="F1" s="86"/>
      <c r="G1" s="86"/>
    </row>
    <row r="2" spans="2:7" ht="12.75">
      <c r="B2" s="86"/>
      <c r="C2" s="86"/>
      <c r="D2" s="86"/>
      <c r="E2" s="86"/>
      <c r="F2" s="86"/>
      <c r="G2" s="86"/>
    </row>
    <row r="3" spans="2:7" ht="12.75">
      <c r="B3" s="86"/>
      <c r="C3" s="86"/>
      <c r="D3" s="86"/>
      <c r="E3" s="86"/>
      <c r="F3" s="86"/>
      <c r="G3" s="86"/>
    </row>
    <row r="4" spans="2:7" ht="12.75">
      <c r="B4" s="86"/>
      <c r="C4" s="86"/>
      <c r="D4" s="86"/>
      <c r="E4" s="86"/>
      <c r="F4" s="86"/>
      <c r="G4" s="86"/>
    </row>
    <row r="5" spans="2:7" ht="12.75">
      <c r="B5" s="86"/>
      <c r="C5" s="86"/>
      <c r="D5" s="86"/>
      <c r="E5" s="86"/>
      <c r="F5" s="86"/>
      <c r="G5" s="86"/>
    </row>
    <row r="6" spans="2:7" ht="12.75">
      <c r="B6" s="86"/>
      <c r="C6" s="86"/>
      <c r="D6" s="86"/>
      <c r="E6" s="86"/>
      <c r="F6" s="86"/>
      <c r="G6" s="86"/>
    </row>
    <row r="7" spans="1:7" ht="15.75">
      <c r="A7" s="97" t="s">
        <v>263</v>
      </c>
      <c r="B7" s="97"/>
      <c r="C7" s="97"/>
      <c r="D7" s="97"/>
      <c r="E7" s="97"/>
      <c r="F7" s="97"/>
      <c r="G7" s="97"/>
    </row>
    <row r="8" spans="1:7" ht="15.75">
      <c r="A8" s="98" t="s">
        <v>36</v>
      </c>
      <c r="B8" s="101"/>
      <c r="C8" s="101"/>
      <c r="D8" s="102" t="s">
        <v>37</v>
      </c>
      <c r="E8" s="82"/>
      <c r="F8" s="82"/>
      <c r="G8" s="82"/>
    </row>
    <row r="9" spans="1:7" ht="15.75">
      <c r="A9" s="99"/>
      <c r="B9" s="105"/>
      <c r="C9" s="105"/>
      <c r="D9" s="103"/>
      <c r="E9" s="82"/>
      <c r="F9" s="82"/>
      <c r="G9" s="82"/>
    </row>
    <row r="10" spans="1:7" ht="15.75">
      <c r="A10" s="99"/>
      <c r="B10" s="106" t="s">
        <v>38</v>
      </c>
      <c r="C10" s="106" t="s">
        <v>39</v>
      </c>
      <c r="D10" s="103"/>
      <c r="E10" s="82"/>
      <c r="F10" s="82"/>
      <c r="G10" s="82"/>
    </row>
    <row r="11" spans="1:7" ht="15.75">
      <c r="A11" s="100"/>
      <c r="B11" s="106"/>
      <c r="C11" s="106"/>
      <c r="D11" s="104"/>
      <c r="E11" s="82"/>
      <c r="F11" s="82"/>
      <c r="G11" s="82"/>
    </row>
    <row r="12" spans="1:4" ht="12.75">
      <c r="A12" s="58"/>
      <c r="B12" s="2"/>
      <c r="C12" s="2"/>
      <c r="D12" s="3"/>
    </row>
    <row r="13" spans="1:4" ht="31.5">
      <c r="A13" s="59" t="s">
        <v>63</v>
      </c>
      <c r="B13" s="43"/>
      <c r="C13" s="43"/>
      <c r="D13" s="44">
        <f>D14+D31+D86+D116+D124+D145+D167+D174+D208+D213+D221+D226</f>
        <v>75729.64226</v>
      </c>
    </row>
    <row r="14" spans="1:4" ht="24">
      <c r="A14" s="60" t="s">
        <v>252</v>
      </c>
      <c r="B14" s="4" t="s">
        <v>134</v>
      </c>
      <c r="C14" s="4" t="s">
        <v>40</v>
      </c>
      <c r="D14" s="5">
        <f>D18+D22+D26+D30</f>
        <v>362</v>
      </c>
    </row>
    <row r="15" spans="1:4" ht="24">
      <c r="A15" s="61" t="s">
        <v>232</v>
      </c>
      <c r="B15" s="6" t="s">
        <v>233</v>
      </c>
      <c r="C15" s="6" t="s">
        <v>40</v>
      </c>
      <c r="D15" s="7">
        <f>D16</f>
        <v>99</v>
      </c>
    </row>
    <row r="16" spans="1:4" ht="24">
      <c r="A16" s="61" t="s">
        <v>11</v>
      </c>
      <c r="B16" s="6" t="s">
        <v>234</v>
      </c>
      <c r="C16" s="6" t="s">
        <v>40</v>
      </c>
      <c r="D16" s="7">
        <f>D18</f>
        <v>99</v>
      </c>
    </row>
    <row r="17" spans="1:4" ht="24">
      <c r="A17" s="61" t="s">
        <v>100</v>
      </c>
      <c r="B17" s="6" t="s">
        <v>234</v>
      </c>
      <c r="C17" s="6" t="s">
        <v>72</v>
      </c>
      <c r="D17" s="7">
        <f>D18</f>
        <v>99</v>
      </c>
    </row>
    <row r="18" spans="1:4" ht="36">
      <c r="A18" s="62" t="s">
        <v>47</v>
      </c>
      <c r="B18" s="40" t="s">
        <v>234</v>
      </c>
      <c r="C18" s="8" t="s">
        <v>48</v>
      </c>
      <c r="D18" s="9">
        <v>99</v>
      </c>
    </row>
    <row r="19" spans="1:4" ht="24">
      <c r="A19" s="63" t="s">
        <v>235</v>
      </c>
      <c r="B19" s="6" t="s">
        <v>236</v>
      </c>
      <c r="C19" s="6" t="s">
        <v>40</v>
      </c>
      <c r="D19" s="7">
        <f>D20</f>
        <v>0</v>
      </c>
    </row>
    <row r="20" spans="1:4" ht="24">
      <c r="A20" s="63" t="s">
        <v>11</v>
      </c>
      <c r="B20" s="6" t="s">
        <v>237</v>
      </c>
      <c r="C20" s="6" t="s">
        <v>40</v>
      </c>
      <c r="D20" s="7">
        <f>D22</f>
        <v>0</v>
      </c>
    </row>
    <row r="21" spans="1:4" ht="24">
      <c r="A21" s="63" t="s">
        <v>100</v>
      </c>
      <c r="B21" s="6" t="s">
        <v>237</v>
      </c>
      <c r="C21" s="6" t="s">
        <v>72</v>
      </c>
      <c r="D21" s="7">
        <f>D22</f>
        <v>0</v>
      </c>
    </row>
    <row r="22" spans="1:4" ht="36">
      <c r="A22" s="62" t="s">
        <v>47</v>
      </c>
      <c r="B22" s="6" t="s">
        <v>237</v>
      </c>
      <c r="C22" s="8" t="s">
        <v>48</v>
      </c>
      <c r="D22" s="9">
        <v>0</v>
      </c>
    </row>
    <row r="23" spans="1:4" ht="24">
      <c r="A23" s="61" t="s">
        <v>238</v>
      </c>
      <c r="B23" s="6" t="s">
        <v>236</v>
      </c>
      <c r="C23" s="6" t="s">
        <v>40</v>
      </c>
      <c r="D23" s="7">
        <f>D24</f>
        <v>180</v>
      </c>
    </row>
    <row r="24" spans="1:4" ht="24">
      <c r="A24" s="61" t="s">
        <v>11</v>
      </c>
      <c r="B24" s="6" t="s">
        <v>237</v>
      </c>
      <c r="C24" s="6" t="s">
        <v>40</v>
      </c>
      <c r="D24" s="7">
        <f>D26</f>
        <v>180</v>
      </c>
    </row>
    <row r="25" spans="1:4" ht="24">
      <c r="A25" s="61" t="s">
        <v>100</v>
      </c>
      <c r="B25" s="6" t="s">
        <v>237</v>
      </c>
      <c r="C25" s="6" t="s">
        <v>72</v>
      </c>
      <c r="D25" s="7">
        <f>D26</f>
        <v>180</v>
      </c>
    </row>
    <row r="26" spans="1:4" ht="36">
      <c r="A26" s="62" t="s">
        <v>47</v>
      </c>
      <c r="B26" s="40" t="s">
        <v>237</v>
      </c>
      <c r="C26" s="8" t="s">
        <v>48</v>
      </c>
      <c r="D26" s="9">
        <v>180</v>
      </c>
    </row>
    <row r="27" spans="1:4" ht="24">
      <c r="A27" s="61" t="s">
        <v>241</v>
      </c>
      <c r="B27" s="6" t="s">
        <v>239</v>
      </c>
      <c r="C27" s="6" t="s">
        <v>40</v>
      </c>
      <c r="D27" s="7">
        <f>D28</f>
        <v>83</v>
      </c>
    </row>
    <row r="28" spans="1:4" ht="24">
      <c r="A28" s="61" t="s">
        <v>11</v>
      </c>
      <c r="B28" s="6" t="s">
        <v>240</v>
      </c>
      <c r="C28" s="6" t="s">
        <v>40</v>
      </c>
      <c r="D28" s="7">
        <f>D30</f>
        <v>83</v>
      </c>
    </row>
    <row r="29" spans="1:4" ht="24">
      <c r="A29" s="61" t="s">
        <v>100</v>
      </c>
      <c r="B29" s="6" t="s">
        <v>240</v>
      </c>
      <c r="C29" s="6" t="s">
        <v>72</v>
      </c>
      <c r="D29" s="7">
        <f>D30</f>
        <v>83</v>
      </c>
    </row>
    <row r="30" spans="1:4" ht="36">
      <c r="A30" s="62" t="s">
        <v>47</v>
      </c>
      <c r="B30" s="6" t="s">
        <v>240</v>
      </c>
      <c r="C30" s="8" t="s">
        <v>48</v>
      </c>
      <c r="D30" s="9">
        <v>83</v>
      </c>
    </row>
    <row r="31" spans="1:4" ht="60">
      <c r="A31" s="64" t="s">
        <v>264</v>
      </c>
      <c r="B31" s="41" t="s">
        <v>187</v>
      </c>
      <c r="C31" s="41" t="s">
        <v>40</v>
      </c>
      <c r="D31" s="42">
        <f>D32+D43+D71+D78</f>
        <v>11618</v>
      </c>
    </row>
    <row r="32" spans="1:4" ht="24">
      <c r="A32" s="60" t="s">
        <v>253</v>
      </c>
      <c r="B32" s="4" t="s">
        <v>188</v>
      </c>
      <c r="C32" s="4" t="s">
        <v>40</v>
      </c>
      <c r="D32" s="5">
        <f>D33+D39</f>
        <v>291</v>
      </c>
    </row>
    <row r="33" spans="1:4" ht="12.75">
      <c r="A33" s="61" t="s">
        <v>189</v>
      </c>
      <c r="B33" s="6" t="s">
        <v>190</v>
      </c>
      <c r="C33" s="6" t="s">
        <v>40</v>
      </c>
      <c r="D33" s="7">
        <f>D34</f>
        <v>191</v>
      </c>
    </row>
    <row r="34" spans="1:4" ht="36">
      <c r="A34" s="61" t="s">
        <v>22</v>
      </c>
      <c r="B34" s="6" t="s">
        <v>191</v>
      </c>
      <c r="C34" s="6" t="s">
        <v>40</v>
      </c>
      <c r="D34" s="7">
        <f>D36+D37</f>
        <v>191</v>
      </c>
    </row>
    <row r="35" spans="1:4" ht="24">
      <c r="A35" s="61" t="s">
        <v>100</v>
      </c>
      <c r="B35" s="6" t="s">
        <v>191</v>
      </c>
      <c r="C35" s="6" t="s">
        <v>72</v>
      </c>
      <c r="D35" s="7">
        <f>D36</f>
        <v>111</v>
      </c>
    </row>
    <row r="36" spans="1:4" ht="36">
      <c r="A36" s="62" t="s">
        <v>47</v>
      </c>
      <c r="B36" s="40" t="s">
        <v>191</v>
      </c>
      <c r="C36" s="8" t="s">
        <v>48</v>
      </c>
      <c r="D36" s="9">
        <v>111</v>
      </c>
    </row>
    <row r="37" spans="1:4" ht="24">
      <c r="A37" s="61" t="s">
        <v>73</v>
      </c>
      <c r="B37" s="6" t="s">
        <v>191</v>
      </c>
      <c r="C37" s="6" t="s">
        <v>74</v>
      </c>
      <c r="D37" s="7">
        <f>D38</f>
        <v>80</v>
      </c>
    </row>
    <row r="38" spans="1:4" ht="12.75">
      <c r="A38" s="65" t="s">
        <v>192</v>
      </c>
      <c r="B38" s="40" t="s">
        <v>191</v>
      </c>
      <c r="C38" s="8" t="s">
        <v>193</v>
      </c>
      <c r="D38" s="9">
        <v>80</v>
      </c>
    </row>
    <row r="39" spans="1:4" ht="24">
      <c r="A39" s="61" t="s">
        <v>198</v>
      </c>
      <c r="B39" s="6" t="s">
        <v>190</v>
      </c>
      <c r="C39" s="6" t="s">
        <v>40</v>
      </c>
      <c r="D39" s="7">
        <f>D40</f>
        <v>100</v>
      </c>
    </row>
    <row r="40" spans="1:4" ht="24">
      <c r="A40" s="61" t="s">
        <v>26</v>
      </c>
      <c r="B40" s="6" t="s">
        <v>266</v>
      </c>
      <c r="C40" s="6" t="s">
        <v>40</v>
      </c>
      <c r="D40" s="7">
        <f>D42</f>
        <v>100</v>
      </c>
    </row>
    <row r="41" spans="1:4" ht="24">
      <c r="A41" s="61" t="s">
        <v>73</v>
      </c>
      <c r="B41" s="6" t="s">
        <v>266</v>
      </c>
      <c r="C41" s="6" t="s">
        <v>74</v>
      </c>
      <c r="D41" s="7">
        <f>D42</f>
        <v>100</v>
      </c>
    </row>
    <row r="42" spans="1:4" ht="12.75">
      <c r="A42" s="65" t="s">
        <v>24</v>
      </c>
      <c r="B42" s="35" t="s">
        <v>199</v>
      </c>
      <c r="C42" s="8" t="s">
        <v>27</v>
      </c>
      <c r="D42" s="9">
        <v>100</v>
      </c>
    </row>
    <row r="43" spans="1:4" ht="24">
      <c r="A43" s="60" t="s">
        <v>30</v>
      </c>
      <c r="B43" s="4" t="s">
        <v>218</v>
      </c>
      <c r="C43" s="4" t="s">
        <v>40</v>
      </c>
      <c r="D43" s="5">
        <f>D44+D61+D71+D65+D68</f>
        <v>10008</v>
      </c>
    </row>
    <row r="44" spans="1:4" ht="24">
      <c r="A44" s="61" t="s">
        <v>30</v>
      </c>
      <c r="B44" s="6" t="s">
        <v>220</v>
      </c>
      <c r="C44" s="6" t="s">
        <v>40</v>
      </c>
      <c r="D44" s="7">
        <f>D45</f>
        <v>8606.3</v>
      </c>
    </row>
    <row r="45" spans="1:4" ht="24">
      <c r="A45" s="61" t="s">
        <v>219</v>
      </c>
      <c r="B45" s="6" t="s">
        <v>220</v>
      </c>
      <c r="C45" s="6" t="s">
        <v>40</v>
      </c>
      <c r="D45" s="7">
        <f>D46</f>
        <v>8606.3</v>
      </c>
    </row>
    <row r="46" spans="1:4" ht="12.75">
      <c r="A46" s="61" t="s">
        <v>31</v>
      </c>
      <c r="B46" s="6" t="s">
        <v>221</v>
      </c>
      <c r="C46" s="6" t="s">
        <v>40</v>
      </c>
      <c r="D46" s="7">
        <f>D50+D48+D52</f>
        <v>8606.3</v>
      </c>
    </row>
    <row r="47" spans="1:4" ht="60">
      <c r="A47" s="61" t="s">
        <v>75</v>
      </c>
      <c r="B47" s="6" t="s">
        <v>221</v>
      </c>
      <c r="C47" s="6" t="s">
        <v>76</v>
      </c>
      <c r="D47" s="7">
        <f>D48</f>
        <v>7279.299999999999</v>
      </c>
    </row>
    <row r="48" spans="1:4" ht="24">
      <c r="A48" s="62" t="s">
        <v>58</v>
      </c>
      <c r="B48" s="35" t="s">
        <v>221</v>
      </c>
      <c r="C48" s="8" t="s">
        <v>59</v>
      </c>
      <c r="D48" s="9">
        <f>4171.94+1307.36+1800</f>
        <v>7279.299999999999</v>
      </c>
    </row>
    <row r="49" spans="1:4" ht="24">
      <c r="A49" s="61" t="s">
        <v>100</v>
      </c>
      <c r="B49" s="6" t="s">
        <v>221</v>
      </c>
      <c r="C49" s="6" t="s">
        <v>72</v>
      </c>
      <c r="D49" s="7">
        <f>D50</f>
        <v>1187</v>
      </c>
    </row>
    <row r="50" spans="1:4" ht="36">
      <c r="A50" s="62" t="s">
        <v>47</v>
      </c>
      <c r="B50" s="35" t="s">
        <v>221</v>
      </c>
      <c r="C50" s="8" t="s">
        <v>48</v>
      </c>
      <c r="D50" s="9">
        <v>1187</v>
      </c>
    </row>
    <row r="51" spans="1:4" ht="12.75">
      <c r="A51" s="61" t="s">
        <v>77</v>
      </c>
      <c r="B51" s="6" t="s">
        <v>221</v>
      </c>
      <c r="C51" s="6" t="s">
        <v>65</v>
      </c>
      <c r="D51" s="7">
        <f>D52</f>
        <v>140</v>
      </c>
    </row>
    <row r="52" spans="1:4" ht="12.75">
      <c r="A52" s="62" t="s">
        <v>84</v>
      </c>
      <c r="B52" s="35" t="s">
        <v>221</v>
      </c>
      <c r="C52" s="8" t="s">
        <v>85</v>
      </c>
      <c r="D52" s="9">
        <f>136+4</f>
        <v>140</v>
      </c>
    </row>
    <row r="53" spans="1:4" ht="24">
      <c r="A53" s="61" t="s">
        <v>222</v>
      </c>
      <c r="B53" s="6" t="s">
        <v>223</v>
      </c>
      <c r="C53" s="6" t="s">
        <v>40</v>
      </c>
      <c r="D53" s="7">
        <f>D54</f>
        <v>600</v>
      </c>
    </row>
    <row r="54" spans="1:4" ht="24">
      <c r="A54" s="61" t="s">
        <v>60</v>
      </c>
      <c r="B54" s="6" t="s">
        <v>224</v>
      </c>
      <c r="C54" s="6" t="s">
        <v>40</v>
      </c>
      <c r="D54" s="7">
        <f>D60+D56+D58</f>
        <v>600</v>
      </c>
    </row>
    <row r="55" spans="1:4" ht="60">
      <c r="A55" s="61" t="s">
        <v>75</v>
      </c>
      <c r="B55" s="6" t="s">
        <v>224</v>
      </c>
      <c r="C55" s="6" t="s">
        <v>76</v>
      </c>
      <c r="D55" s="7">
        <f>D56</f>
        <v>73.986</v>
      </c>
    </row>
    <row r="56" spans="1:4" ht="24">
      <c r="A56" s="62" t="s">
        <v>58</v>
      </c>
      <c r="B56" s="35" t="s">
        <v>224</v>
      </c>
      <c r="C56" s="8" t="s">
        <v>59</v>
      </c>
      <c r="D56" s="9">
        <v>73.986</v>
      </c>
    </row>
    <row r="57" spans="1:4" ht="24">
      <c r="A57" s="61" t="s">
        <v>100</v>
      </c>
      <c r="B57" s="6" t="s">
        <v>224</v>
      </c>
      <c r="C57" s="6" t="s">
        <v>72</v>
      </c>
      <c r="D57" s="7">
        <f>D58</f>
        <v>522.598</v>
      </c>
    </row>
    <row r="58" spans="1:4" ht="36">
      <c r="A58" s="62" t="s">
        <v>47</v>
      </c>
      <c r="B58" s="35" t="s">
        <v>224</v>
      </c>
      <c r="C58" s="8" t="s">
        <v>48</v>
      </c>
      <c r="D58" s="9">
        <v>522.598</v>
      </c>
    </row>
    <row r="59" spans="1:4" ht="12.75">
      <c r="A59" s="61" t="s">
        <v>77</v>
      </c>
      <c r="B59" s="6" t="s">
        <v>224</v>
      </c>
      <c r="C59" s="6" t="s">
        <v>65</v>
      </c>
      <c r="D59" s="7">
        <f>D60</f>
        <v>3.416</v>
      </c>
    </row>
    <row r="60" spans="1:4" ht="12.75">
      <c r="A60" s="62" t="s">
        <v>84</v>
      </c>
      <c r="B60" s="35" t="s">
        <v>224</v>
      </c>
      <c r="C60" s="8" t="s">
        <v>85</v>
      </c>
      <c r="D60" s="9">
        <v>3.416</v>
      </c>
    </row>
    <row r="61" spans="1:4" ht="48">
      <c r="A61" s="61" t="s">
        <v>225</v>
      </c>
      <c r="B61" s="6" t="s">
        <v>226</v>
      </c>
      <c r="C61" s="6" t="s">
        <v>40</v>
      </c>
      <c r="D61" s="7">
        <f>D62</f>
        <v>595</v>
      </c>
    </row>
    <row r="62" spans="1:4" ht="24">
      <c r="A62" s="61" t="s">
        <v>227</v>
      </c>
      <c r="B62" s="6" t="s">
        <v>228</v>
      </c>
      <c r="C62" s="6" t="s">
        <v>40</v>
      </c>
      <c r="D62" s="7">
        <f>D64</f>
        <v>595</v>
      </c>
    </row>
    <row r="63" spans="1:4" ht="24">
      <c r="A63" s="61" t="s">
        <v>100</v>
      </c>
      <c r="B63" s="6" t="s">
        <v>228</v>
      </c>
      <c r="C63" s="6" t="s">
        <v>72</v>
      </c>
      <c r="D63" s="7">
        <f>D64</f>
        <v>595</v>
      </c>
    </row>
    <row r="64" spans="1:4" ht="36">
      <c r="A64" s="62" t="s">
        <v>47</v>
      </c>
      <c r="B64" s="35" t="s">
        <v>228</v>
      </c>
      <c r="C64" s="8" t="s">
        <v>48</v>
      </c>
      <c r="D64" s="9">
        <v>595</v>
      </c>
    </row>
    <row r="65" spans="1:4" ht="24">
      <c r="A65" s="61" t="s">
        <v>90</v>
      </c>
      <c r="B65" s="31" t="s">
        <v>111</v>
      </c>
      <c r="C65" s="6" t="s">
        <v>40</v>
      </c>
      <c r="D65" s="34">
        <f>D66</f>
        <v>50</v>
      </c>
    </row>
    <row r="66" spans="1:4" ht="24">
      <c r="A66" s="61" t="s">
        <v>100</v>
      </c>
      <c r="B66" s="31" t="s">
        <v>111</v>
      </c>
      <c r="C66" s="6" t="s">
        <v>72</v>
      </c>
      <c r="D66" s="34">
        <f>D67</f>
        <v>50</v>
      </c>
    </row>
    <row r="67" spans="1:4" ht="36">
      <c r="A67" s="62" t="s">
        <v>47</v>
      </c>
      <c r="B67" s="54" t="s">
        <v>111</v>
      </c>
      <c r="C67" s="35" t="s">
        <v>48</v>
      </c>
      <c r="D67" s="33">
        <v>50</v>
      </c>
    </row>
    <row r="68" spans="1:4" ht="84">
      <c r="A68" s="66" t="s">
        <v>355</v>
      </c>
      <c r="B68" s="31" t="s">
        <v>299</v>
      </c>
      <c r="C68" s="4" t="s">
        <v>40</v>
      </c>
      <c r="D68" s="7">
        <f>D69</f>
        <v>156.7</v>
      </c>
    </row>
    <row r="69" spans="1:4" ht="12.75">
      <c r="A69" s="61" t="s">
        <v>42</v>
      </c>
      <c r="B69" s="31" t="s">
        <v>299</v>
      </c>
      <c r="C69" s="36">
        <v>500</v>
      </c>
      <c r="D69" s="7">
        <f>D70</f>
        <v>156.7</v>
      </c>
    </row>
    <row r="70" spans="1:4" ht="12.75">
      <c r="A70" s="62" t="s">
        <v>45</v>
      </c>
      <c r="B70" s="54" t="s">
        <v>299</v>
      </c>
      <c r="C70" s="32">
        <v>540</v>
      </c>
      <c r="D70" s="33">
        <v>156.7</v>
      </c>
    </row>
    <row r="71" spans="1:4" ht="60">
      <c r="A71" s="67" t="s">
        <v>254</v>
      </c>
      <c r="B71" s="6" t="s">
        <v>213</v>
      </c>
      <c r="C71" s="6" t="s">
        <v>40</v>
      </c>
      <c r="D71" s="7">
        <f>D72</f>
        <v>600</v>
      </c>
    </row>
    <row r="72" spans="1:4" ht="36">
      <c r="A72" s="61" t="s">
        <v>267</v>
      </c>
      <c r="B72" s="6" t="s">
        <v>214</v>
      </c>
      <c r="C72" s="6" t="s">
        <v>40</v>
      </c>
      <c r="D72" s="7">
        <f>D73</f>
        <v>600</v>
      </c>
    </row>
    <row r="73" spans="1:4" ht="24">
      <c r="A73" s="61" t="s">
        <v>32</v>
      </c>
      <c r="B73" s="6" t="s">
        <v>215</v>
      </c>
      <c r="C73" s="6" t="s">
        <v>40</v>
      </c>
      <c r="D73" s="7">
        <f>D74+D76</f>
        <v>600</v>
      </c>
    </row>
    <row r="74" spans="1:4" ht="24">
      <c r="A74" s="61" t="s">
        <v>73</v>
      </c>
      <c r="B74" s="6" t="s">
        <v>215</v>
      </c>
      <c r="C74" s="6" t="s">
        <v>74</v>
      </c>
      <c r="D74" s="7">
        <f>D75</f>
        <v>37.005</v>
      </c>
    </row>
    <row r="75" spans="1:4" ht="12.75">
      <c r="A75" s="65" t="s">
        <v>192</v>
      </c>
      <c r="B75" s="35" t="s">
        <v>215</v>
      </c>
      <c r="C75" s="8" t="s">
        <v>193</v>
      </c>
      <c r="D75" s="9">
        <v>37.005</v>
      </c>
    </row>
    <row r="76" spans="1:4" ht="24">
      <c r="A76" s="61" t="s">
        <v>100</v>
      </c>
      <c r="B76" s="6" t="s">
        <v>215</v>
      </c>
      <c r="C76" s="6" t="s">
        <v>72</v>
      </c>
      <c r="D76" s="7">
        <f>D77</f>
        <v>562.995</v>
      </c>
    </row>
    <row r="77" spans="1:4" ht="36">
      <c r="A77" s="62" t="s">
        <v>47</v>
      </c>
      <c r="B77" s="35" t="s">
        <v>215</v>
      </c>
      <c r="C77" s="8" t="s">
        <v>48</v>
      </c>
      <c r="D77" s="9">
        <v>562.995</v>
      </c>
    </row>
    <row r="78" spans="1:4" ht="36">
      <c r="A78" s="60" t="s">
        <v>255</v>
      </c>
      <c r="B78" s="6" t="s">
        <v>112</v>
      </c>
      <c r="C78" s="6" t="s">
        <v>40</v>
      </c>
      <c r="D78" s="7">
        <f>D79</f>
        <v>719</v>
      </c>
    </row>
    <row r="79" spans="1:4" ht="36">
      <c r="A79" s="61" t="s">
        <v>4</v>
      </c>
      <c r="B79" s="6" t="s">
        <v>113</v>
      </c>
      <c r="C79" s="6" t="s">
        <v>40</v>
      </c>
      <c r="D79" s="7">
        <f>D82+D83</f>
        <v>719</v>
      </c>
    </row>
    <row r="80" spans="1:4" ht="24">
      <c r="A80" s="61" t="s">
        <v>114</v>
      </c>
      <c r="B80" s="6" t="s">
        <v>115</v>
      </c>
      <c r="C80" s="6" t="s">
        <v>40</v>
      </c>
      <c r="D80" s="7">
        <f>D82</f>
        <v>698</v>
      </c>
    </row>
    <row r="81" spans="1:4" ht="24">
      <c r="A81" s="61" t="s">
        <v>100</v>
      </c>
      <c r="B81" s="6" t="s">
        <v>115</v>
      </c>
      <c r="C81" s="6" t="s">
        <v>72</v>
      </c>
      <c r="D81" s="7">
        <f>D82</f>
        <v>698</v>
      </c>
    </row>
    <row r="82" spans="1:4" ht="36">
      <c r="A82" s="62" t="s">
        <v>47</v>
      </c>
      <c r="B82" s="35" t="s">
        <v>115</v>
      </c>
      <c r="C82" s="8" t="s">
        <v>48</v>
      </c>
      <c r="D82" s="9">
        <v>698</v>
      </c>
    </row>
    <row r="83" spans="1:4" ht="24">
      <c r="A83" s="61" t="s">
        <v>114</v>
      </c>
      <c r="B83" s="6" t="s">
        <v>115</v>
      </c>
      <c r="C83" s="6" t="s">
        <v>40</v>
      </c>
      <c r="D83" s="7">
        <f>D85</f>
        <v>21</v>
      </c>
    </row>
    <row r="84" spans="1:4" ht="12.75">
      <c r="A84" s="61" t="s">
        <v>77</v>
      </c>
      <c r="B84" s="6" t="s">
        <v>115</v>
      </c>
      <c r="C84" s="6" t="s">
        <v>65</v>
      </c>
      <c r="D84" s="7">
        <f>D85</f>
        <v>21</v>
      </c>
    </row>
    <row r="85" spans="1:4" ht="12.75">
      <c r="A85" s="62" t="s">
        <v>84</v>
      </c>
      <c r="B85" s="35" t="s">
        <v>115</v>
      </c>
      <c r="C85" s="8" t="s">
        <v>85</v>
      </c>
      <c r="D85" s="9">
        <v>21</v>
      </c>
    </row>
    <row r="86" spans="1:4" ht="36">
      <c r="A86" s="60" t="s">
        <v>256</v>
      </c>
      <c r="B86" s="4" t="s">
        <v>125</v>
      </c>
      <c r="C86" s="4" t="s">
        <v>40</v>
      </c>
      <c r="D86" s="5">
        <f>D87+D94+D99+D106+D111</f>
        <v>210.001</v>
      </c>
    </row>
    <row r="87" spans="1:4" ht="24">
      <c r="A87" s="60" t="s">
        <v>25</v>
      </c>
      <c r="B87" s="6" t="s">
        <v>200</v>
      </c>
      <c r="C87" s="6" t="s">
        <v>40</v>
      </c>
      <c r="D87" s="7">
        <f>D91+D93</f>
        <v>70</v>
      </c>
    </row>
    <row r="88" spans="1:4" ht="24">
      <c r="A88" s="61" t="s">
        <v>201</v>
      </c>
      <c r="B88" s="6" t="s">
        <v>202</v>
      </c>
      <c r="C88" s="6" t="s">
        <v>40</v>
      </c>
      <c r="D88" s="7">
        <f>D89</f>
        <v>70</v>
      </c>
    </row>
    <row r="89" spans="1:4" ht="24">
      <c r="A89" s="61" t="s">
        <v>26</v>
      </c>
      <c r="B89" s="6" t="s">
        <v>203</v>
      </c>
      <c r="C89" s="6" t="s">
        <v>40</v>
      </c>
      <c r="D89" s="7">
        <f>D91</f>
        <v>70</v>
      </c>
    </row>
    <row r="90" spans="1:4" ht="24">
      <c r="A90" s="61" t="s">
        <v>73</v>
      </c>
      <c r="B90" s="6" t="s">
        <v>203</v>
      </c>
      <c r="C90" s="6" t="s">
        <v>74</v>
      </c>
      <c r="D90" s="7">
        <f>D91</f>
        <v>70</v>
      </c>
    </row>
    <row r="91" spans="1:4" ht="12.75">
      <c r="A91" s="65" t="s">
        <v>24</v>
      </c>
      <c r="B91" s="35" t="s">
        <v>203</v>
      </c>
      <c r="C91" s="8" t="s">
        <v>27</v>
      </c>
      <c r="D91" s="9">
        <v>70</v>
      </c>
    </row>
    <row r="92" spans="1:4" ht="24">
      <c r="A92" s="61" t="s">
        <v>100</v>
      </c>
      <c r="B92" s="6" t="s">
        <v>203</v>
      </c>
      <c r="C92" s="6" t="s">
        <v>72</v>
      </c>
      <c r="D92" s="45">
        <f>D93</f>
        <v>0</v>
      </c>
    </row>
    <row r="93" spans="1:4" ht="36">
      <c r="A93" s="62" t="s">
        <v>47</v>
      </c>
      <c r="B93" s="35" t="s">
        <v>203</v>
      </c>
      <c r="C93" s="8" t="s">
        <v>48</v>
      </c>
      <c r="D93" s="9">
        <v>0</v>
      </c>
    </row>
    <row r="94" spans="1:4" ht="24">
      <c r="A94" s="60" t="s">
        <v>57</v>
      </c>
      <c r="B94" s="6" t="s">
        <v>204</v>
      </c>
      <c r="C94" s="6" t="s">
        <v>40</v>
      </c>
      <c r="D94" s="7">
        <f>D96</f>
        <v>80</v>
      </c>
    </row>
    <row r="95" spans="1:4" ht="24">
      <c r="A95" s="61" t="s">
        <v>205</v>
      </c>
      <c r="B95" s="6" t="s">
        <v>206</v>
      </c>
      <c r="C95" s="6" t="s">
        <v>40</v>
      </c>
      <c r="D95" s="7">
        <f>D96</f>
        <v>80</v>
      </c>
    </row>
    <row r="96" spans="1:4" ht="24">
      <c r="A96" s="61" t="s">
        <v>207</v>
      </c>
      <c r="B96" s="6" t="s">
        <v>208</v>
      </c>
      <c r="C96" s="6" t="s">
        <v>40</v>
      </c>
      <c r="D96" s="7">
        <f>D98</f>
        <v>80</v>
      </c>
    </row>
    <row r="97" spans="1:4" ht="24">
      <c r="A97" s="61" t="s">
        <v>100</v>
      </c>
      <c r="B97" s="6" t="s">
        <v>208</v>
      </c>
      <c r="C97" s="6" t="s">
        <v>72</v>
      </c>
      <c r="D97" s="7">
        <f>D98</f>
        <v>80</v>
      </c>
    </row>
    <row r="98" spans="1:4" ht="36">
      <c r="A98" s="62" t="s">
        <v>47</v>
      </c>
      <c r="B98" s="35" t="s">
        <v>208</v>
      </c>
      <c r="C98" s="8" t="s">
        <v>48</v>
      </c>
      <c r="D98" s="9">
        <v>80</v>
      </c>
    </row>
    <row r="99" spans="1:4" ht="24">
      <c r="A99" s="60" t="s">
        <v>28</v>
      </c>
      <c r="B99" s="6" t="s">
        <v>209</v>
      </c>
      <c r="C99" s="6" t="s">
        <v>40</v>
      </c>
      <c r="D99" s="7">
        <f>D100</f>
        <v>55</v>
      </c>
    </row>
    <row r="100" spans="1:4" ht="24">
      <c r="A100" s="61" t="s">
        <v>210</v>
      </c>
      <c r="B100" s="6" t="s">
        <v>211</v>
      </c>
      <c r="C100" s="6" t="s">
        <v>40</v>
      </c>
      <c r="D100" s="7">
        <f>D101</f>
        <v>55</v>
      </c>
    </row>
    <row r="101" spans="1:4" ht="36">
      <c r="A101" s="61" t="s">
        <v>29</v>
      </c>
      <c r="B101" s="6" t="s">
        <v>212</v>
      </c>
      <c r="C101" s="6" t="s">
        <v>40</v>
      </c>
      <c r="D101" s="7">
        <f>D103+D105</f>
        <v>55</v>
      </c>
    </row>
    <row r="102" spans="1:4" ht="24">
      <c r="A102" s="61" t="s">
        <v>73</v>
      </c>
      <c r="B102" s="6" t="s">
        <v>212</v>
      </c>
      <c r="C102" s="6" t="s">
        <v>74</v>
      </c>
      <c r="D102" s="7">
        <f>D103</f>
        <v>39.571</v>
      </c>
    </row>
    <row r="103" spans="1:4" ht="12.75">
      <c r="A103" s="65" t="s">
        <v>24</v>
      </c>
      <c r="B103" s="35" t="s">
        <v>212</v>
      </c>
      <c r="C103" s="8" t="s">
        <v>27</v>
      </c>
      <c r="D103" s="9">
        <v>39.571</v>
      </c>
    </row>
    <row r="104" spans="1:4" ht="24">
      <c r="A104" s="61" t="s">
        <v>100</v>
      </c>
      <c r="B104" s="6" t="s">
        <v>212</v>
      </c>
      <c r="C104" s="6" t="s">
        <v>72</v>
      </c>
      <c r="D104" s="7">
        <f>D105</f>
        <v>15.429</v>
      </c>
    </row>
    <row r="105" spans="1:4" ht="36">
      <c r="A105" s="62" t="s">
        <v>47</v>
      </c>
      <c r="B105" s="35" t="s">
        <v>212</v>
      </c>
      <c r="C105" s="8" t="s">
        <v>48</v>
      </c>
      <c r="D105" s="9">
        <v>15.429</v>
      </c>
    </row>
    <row r="106" spans="1:4" ht="36">
      <c r="A106" s="60" t="s">
        <v>8</v>
      </c>
      <c r="B106" s="6" t="s">
        <v>126</v>
      </c>
      <c r="C106" s="6" t="s">
        <v>40</v>
      </c>
      <c r="D106" s="7">
        <f>D110</f>
        <v>0.001</v>
      </c>
    </row>
    <row r="107" spans="1:4" ht="24">
      <c r="A107" s="61" t="s">
        <v>127</v>
      </c>
      <c r="B107" s="6" t="s">
        <v>128</v>
      </c>
      <c r="C107" s="6" t="s">
        <v>40</v>
      </c>
      <c r="D107" s="7">
        <f>D108</f>
        <v>0.001</v>
      </c>
    </row>
    <row r="108" spans="1:4" ht="24">
      <c r="A108" s="61" t="s">
        <v>52</v>
      </c>
      <c r="B108" s="6" t="s">
        <v>129</v>
      </c>
      <c r="C108" s="6" t="s">
        <v>40</v>
      </c>
      <c r="D108" s="7">
        <f>D109</f>
        <v>0.001</v>
      </c>
    </row>
    <row r="109" spans="1:4" ht="12.75">
      <c r="A109" s="61" t="s">
        <v>77</v>
      </c>
      <c r="B109" s="6" t="s">
        <v>129</v>
      </c>
      <c r="C109" s="6" t="s">
        <v>65</v>
      </c>
      <c r="D109" s="7">
        <f>D110</f>
        <v>0.001</v>
      </c>
    </row>
    <row r="110" spans="1:4" ht="36">
      <c r="A110" s="62" t="s">
        <v>9</v>
      </c>
      <c r="B110" s="35" t="s">
        <v>129</v>
      </c>
      <c r="C110" s="8" t="s">
        <v>3</v>
      </c>
      <c r="D110" s="9">
        <v>0.001</v>
      </c>
    </row>
    <row r="111" spans="1:4" ht="36">
      <c r="A111" s="60" t="s">
        <v>23</v>
      </c>
      <c r="B111" s="6" t="s">
        <v>194</v>
      </c>
      <c r="C111" s="6" t="s">
        <v>40</v>
      </c>
      <c r="D111" s="7">
        <f>D115</f>
        <v>5</v>
      </c>
    </row>
    <row r="112" spans="1:4" ht="48">
      <c r="A112" s="61" t="s">
        <v>195</v>
      </c>
      <c r="B112" s="6" t="s">
        <v>196</v>
      </c>
      <c r="C112" s="6" t="s">
        <v>40</v>
      </c>
      <c r="D112" s="7">
        <f>D113</f>
        <v>5</v>
      </c>
    </row>
    <row r="113" spans="1:4" ht="12.75">
      <c r="A113" s="61" t="s">
        <v>56</v>
      </c>
      <c r="B113" s="6" t="s">
        <v>197</v>
      </c>
      <c r="C113" s="6" t="s">
        <v>40</v>
      </c>
      <c r="D113" s="7">
        <f>D115</f>
        <v>5</v>
      </c>
    </row>
    <row r="114" spans="1:4" ht="24">
      <c r="A114" s="61" t="s">
        <v>73</v>
      </c>
      <c r="B114" s="6" t="s">
        <v>197</v>
      </c>
      <c r="C114" s="6" t="s">
        <v>74</v>
      </c>
      <c r="D114" s="7">
        <f>D115</f>
        <v>5</v>
      </c>
    </row>
    <row r="115" spans="1:4" ht="24">
      <c r="A115" s="62" t="s">
        <v>82</v>
      </c>
      <c r="B115" s="35" t="s">
        <v>197</v>
      </c>
      <c r="C115" s="8" t="s">
        <v>81</v>
      </c>
      <c r="D115" s="9">
        <v>5</v>
      </c>
    </row>
    <row r="116" spans="1:4" ht="36">
      <c r="A116" s="60" t="s">
        <v>257</v>
      </c>
      <c r="B116" s="4" t="s">
        <v>183</v>
      </c>
      <c r="C116" s="4" t="s">
        <v>40</v>
      </c>
      <c r="D116" s="5">
        <f>D120+D121</f>
        <v>1682.18</v>
      </c>
    </row>
    <row r="117" spans="1:4" ht="24">
      <c r="A117" s="61" t="s">
        <v>184</v>
      </c>
      <c r="B117" s="6" t="s">
        <v>185</v>
      </c>
      <c r="C117" s="6" t="s">
        <v>40</v>
      </c>
      <c r="D117" s="7">
        <f>D118</f>
        <v>1582.18</v>
      </c>
    </row>
    <row r="118" spans="1:4" ht="24">
      <c r="A118" s="61" t="s">
        <v>86</v>
      </c>
      <c r="B118" s="6" t="s">
        <v>186</v>
      </c>
      <c r="C118" s="6" t="s">
        <v>40</v>
      </c>
      <c r="D118" s="7">
        <f>D120</f>
        <v>1582.18</v>
      </c>
    </row>
    <row r="119" spans="1:4" ht="24">
      <c r="A119" s="61" t="s">
        <v>100</v>
      </c>
      <c r="B119" s="6" t="s">
        <v>186</v>
      </c>
      <c r="C119" s="6" t="s">
        <v>72</v>
      </c>
      <c r="D119" s="7">
        <f>D120</f>
        <v>1582.18</v>
      </c>
    </row>
    <row r="120" spans="1:4" ht="36">
      <c r="A120" s="62" t="s">
        <v>47</v>
      </c>
      <c r="B120" s="35" t="s">
        <v>186</v>
      </c>
      <c r="C120" s="8" t="s">
        <v>48</v>
      </c>
      <c r="D120" s="9">
        <v>1582.18</v>
      </c>
    </row>
    <row r="121" spans="1:4" ht="36">
      <c r="A121" s="60" t="s">
        <v>315</v>
      </c>
      <c r="B121" s="31" t="s">
        <v>291</v>
      </c>
      <c r="C121" s="4" t="s">
        <v>40</v>
      </c>
      <c r="D121" s="7">
        <f>D122</f>
        <v>100</v>
      </c>
    </row>
    <row r="122" spans="1:4" ht="48">
      <c r="A122" s="66" t="s">
        <v>316</v>
      </c>
      <c r="B122" s="31" t="s">
        <v>291</v>
      </c>
      <c r="C122" s="36">
        <v>500</v>
      </c>
      <c r="D122" s="7">
        <f>D123</f>
        <v>100</v>
      </c>
    </row>
    <row r="123" spans="1:4" ht="36">
      <c r="A123" s="62" t="s">
        <v>47</v>
      </c>
      <c r="B123" s="54" t="s">
        <v>291</v>
      </c>
      <c r="C123" s="32">
        <v>540</v>
      </c>
      <c r="D123" s="33">
        <v>100</v>
      </c>
    </row>
    <row r="124" spans="1:4" ht="24">
      <c r="A124" s="60" t="s">
        <v>258</v>
      </c>
      <c r="B124" s="4" t="s">
        <v>135</v>
      </c>
      <c r="C124" s="4" t="s">
        <v>40</v>
      </c>
      <c r="D124" s="5">
        <f>D125+D130</f>
        <v>9674.211</v>
      </c>
    </row>
    <row r="125" spans="1:4" ht="24">
      <c r="A125" s="60" t="s">
        <v>12</v>
      </c>
      <c r="B125" s="6" t="s">
        <v>136</v>
      </c>
      <c r="C125" s="6" t="s">
        <v>40</v>
      </c>
      <c r="D125" s="7">
        <f>D126</f>
        <v>4603</v>
      </c>
    </row>
    <row r="126" spans="1:4" ht="24">
      <c r="A126" s="61" t="s">
        <v>137</v>
      </c>
      <c r="B126" s="6" t="s">
        <v>138</v>
      </c>
      <c r="C126" s="6" t="s">
        <v>40</v>
      </c>
      <c r="D126" s="7">
        <f>D127</f>
        <v>4603</v>
      </c>
    </row>
    <row r="127" spans="1:4" ht="12.75">
      <c r="A127" s="61" t="s">
        <v>53</v>
      </c>
      <c r="B127" s="6" t="s">
        <v>139</v>
      </c>
      <c r="C127" s="6" t="s">
        <v>40</v>
      </c>
      <c r="D127" s="7">
        <f>D129</f>
        <v>4603</v>
      </c>
    </row>
    <row r="128" spans="1:4" ht="24">
      <c r="A128" s="61" t="s">
        <v>100</v>
      </c>
      <c r="B128" s="6" t="s">
        <v>139</v>
      </c>
      <c r="C128" s="6" t="s">
        <v>72</v>
      </c>
      <c r="D128" s="7">
        <f>D129</f>
        <v>4603</v>
      </c>
    </row>
    <row r="129" spans="1:4" ht="36">
      <c r="A129" s="62" t="s">
        <v>47</v>
      </c>
      <c r="B129" s="35" t="s">
        <v>139</v>
      </c>
      <c r="C129" s="8" t="s">
        <v>48</v>
      </c>
      <c r="D129" s="9">
        <f>4868-265</f>
        <v>4603</v>
      </c>
    </row>
    <row r="130" spans="1:4" ht="24">
      <c r="A130" s="60" t="s">
        <v>13</v>
      </c>
      <c r="B130" s="6" t="s">
        <v>140</v>
      </c>
      <c r="C130" s="6" t="s">
        <v>40</v>
      </c>
      <c r="D130" s="7">
        <f>D131+D135+D142</f>
        <v>5071.211</v>
      </c>
    </row>
    <row r="131" spans="1:4" ht="24">
      <c r="A131" s="61" t="s">
        <v>141</v>
      </c>
      <c r="B131" s="6" t="s">
        <v>142</v>
      </c>
      <c r="C131" s="6" t="s">
        <v>40</v>
      </c>
      <c r="D131" s="7">
        <f>D132</f>
        <v>965.216</v>
      </c>
    </row>
    <row r="132" spans="1:4" ht="12.75">
      <c r="A132" s="61" t="s">
        <v>53</v>
      </c>
      <c r="B132" s="6" t="s">
        <v>143</v>
      </c>
      <c r="C132" s="6" t="s">
        <v>40</v>
      </c>
      <c r="D132" s="7">
        <f>D134</f>
        <v>965.216</v>
      </c>
    </row>
    <row r="133" spans="1:4" ht="24">
      <c r="A133" s="61" t="s">
        <v>100</v>
      </c>
      <c r="B133" s="6" t="s">
        <v>143</v>
      </c>
      <c r="C133" s="6" t="s">
        <v>72</v>
      </c>
      <c r="D133" s="7">
        <f>D134</f>
        <v>965.216</v>
      </c>
    </row>
    <row r="134" spans="1:4" ht="36">
      <c r="A134" s="62" t="s">
        <v>47</v>
      </c>
      <c r="B134" s="35" t="s">
        <v>143</v>
      </c>
      <c r="C134" s="8" t="s">
        <v>48</v>
      </c>
      <c r="D134" s="9">
        <v>965.216</v>
      </c>
    </row>
    <row r="135" spans="1:4" ht="24">
      <c r="A135" s="61" t="s">
        <v>144</v>
      </c>
      <c r="B135" s="6" t="s">
        <v>145</v>
      </c>
      <c r="C135" s="6" t="s">
        <v>40</v>
      </c>
      <c r="D135" s="7">
        <f>D138+D139</f>
        <v>3977.2960000000003</v>
      </c>
    </row>
    <row r="136" spans="1:4" ht="12.75">
      <c r="A136" s="61" t="s">
        <v>53</v>
      </c>
      <c r="B136" s="6" t="s">
        <v>146</v>
      </c>
      <c r="C136" s="6" t="s">
        <v>40</v>
      </c>
      <c r="D136" s="7">
        <f>D137</f>
        <v>3186.2830000000004</v>
      </c>
    </row>
    <row r="137" spans="1:4" ht="24">
      <c r="A137" s="61" t="s">
        <v>100</v>
      </c>
      <c r="B137" s="6" t="s">
        <v>146</v>
      </c>
      <c r="C137" s="6" t="s">
        <v>72</v>
      </c>
      <c r="D137" s="7">
        <f>D138</f>
        <v>3186.2830000000004</v>
      </c>
    </row>
    <row r="138" spans="1:4" ht="36">
      <c r="A138" s="62" t="s">
        <v>47</v>
      </c>
      <c r="B138" s="35" t="s">
        <v>146</v>
      </c>
      <c r="C138" s="8" t="s">
        <v>48</v>
      </c>
      <c r="D138" s="9">
        <f>4721.283-1435-100</f>
        <v>3186.2830000000004</v>
      </c>
    </row>
    <row r="139" spans="1:4" s="10" customFormat="1" ht="12.75">
      <c r="A139" s="61" t="s">
        <v>77</v>
      </c>
      <c r="B139" s="6" t="s">
        <v>146</v>
      </c>
      <c r="C139" s="6" t="s">
        <v>65</v>
      </c>
      <c r="D139" s="7">
        <f>D141+D140</f>
        <v>791.0129999999999</v>
      </c>
    </row>
    <row r="140" spans="1:4" s="10" customFormat="1" ht="12.75">
      <c r="A140" s="62" t="s">
        <v>249</v>
      </c>
      <c r="B140" s="35" t="s">
        <v>146</v>
      </c>
      <c r="C140" s="8" t="s">
        <v>250</v>
      </c>
      <c r="D140" s="33">
        <v>131.824</v>
      </c>
    </row>
    <row r="141" spans="1:4" s="10" customFormat="1" ht="12.75">
      <c r="A141" s="62" t="s">
        <v>84</v>
      </c>
      <c r="B141" s="35" t="s">
        <v>146</v>
      </c>
      <c r="C141" s="8" t="s">
        <v>85</v>
      </c>
      <c r="D141" s="33">
        <f>165.676+493.513</f>
        <v>659.189</v>
      </c>
    </row>
    <row r="142" spans="1:4" s="10" customFormat="1" ht="24">
      <c r="A142" s="60" t="s">
        <v>90</v>
      </c>
      <c r="B142" s="31" t="s">
        <v>111</v>
      </c>
      <c r="C142" s="4" t="s">
        <v>40</v>
      </c>
      <c r="D142" s="7">
        <f>D143</f>
        <v>128.699</v>
      </c>
    </row>
    <row r="143" spans="1:4" s="10" customFormat="1" ht="24">
      <c r="A143" s="61" t="s">
        <v>100</v>
      </c>
      <c r="B143" s="31" t="s">
        <v>111</v>
      </c>
      <c r="C143" s="36">
        <v>200</v>
      </c>
      <c r="D143" s="7">
        <f>D144</f>
        <v>128.699</v>
      </c>
    </row>
    <row r="144" spans="1:4" s="10" customFormat="1" ht="36">
      <c r="A144" s="62" t="s">
        <v>47</v>
      </c>
      <c r="B144" s="54" t="s">
        <v>111</v>
      </c>
      <c r="C144" s="32">
        <v>240</v>
      </c>
      <c r="D144" s="33">
        <v>128.699</v>
      </c>
    </row>
    <row r="145" spans="1:4" ht="36">
      <c r="A145" s="60" t="s">
        <v>268</v>
      </c>
      <c r="B145" s="4" t="s">
        <v>147</v>
      </c>
      <c r="C145" s="4" t="s">
        <v>40</v>
      </c>
      <c r="D145" s="5">
        <f>D146+D154</f>
        <v>10642.999</v>
      </c>
    </row>
    <row r="146" spans="1:4" ht="24">
      <c r="A146" s="60" t="s">
        <v>14</v>
      </c>
      <c r="B146" s="6" t="s">
        <v>148</v>
      </c>
      <c r="C146" s="6" t="s">
        <v>40</v>
      </c>
      <c r="D146" s="7">
        <f>D147</f>
        <v>1000</v>
      </c>
    </row>
    <row r="147" spans="1:4" ht="12.75">
      <c r="A147" s="61" t="s">
        <v>149</v>
      </c>
      <c r="B147" s="6" t="s">
        <v>150</v>
      </c>
      <c r="C147" s="6" t="s">
        <v>40</v>
      </c>
      <c r="D147" s="7">
        <f>D150+D151</f>
        <v>1000</v>
      </c>
    </row>
    <row r="148" spans="1:4" ht="12.75">
      <c r="A148" s="61" t="s">
        <v>15</v>
      </c>
      <c r="B148" s="6" t="s">
        <v>151</v>
      </c>
      <c r="C148" s="6" t="s">
        <v>40</v>
      </c>
      <c r="D148" s="7">
        <f>D150</f>
        <v>51.836</v>
      </c>
    </row>
    <row r="149" spans="1:4" ht="36">
      <c r="A149" s="61" t="s">
        <v>78</v>
      </c>
      <c r="B149" s="6" t="s">
        <v>151</v>
      </c>
      <c r="C149" s="6" t="s">
        <v>72</v>
      </c>
      <c r="D149" s="7">
        <f>D150</f>
        <v>51.836</v>
      </c>
    </row>
    <row r="150" spans="1:4" ht="12.75">
      <c r="A150" s="62" t="s">
        <v>44</v>
      </c>
      <c r="B150" s="35" t="s">
        <v>151</v>
      </c>
      <c r="C150" s="8" t="s">
        <v>48</v>
      </c>
      <c r="D150" s="9">
        <v>51.836</v>
      </c>
    </row>
    <row r="151" spans="1:4" ht="12.75">
      <c r="A151" s="61" t="s">
        <v>15</v>
      </c>
      <c r="B151" s="6" t="s">
        <v>151</v>
      </c>
      <c r="C151" s="6" t="s">
        <v>40</v>
      </c>
      <c r="D151" s="7">
        <f>D153</f>
        <v>948.164</v>
      </c>
    </row>
    <row r="152" spans="1:4" ht="36">
      <c r="A152" s="61" t="s">
        <v>78</v>
      </c>
      <c r="B152" s="6" t="s">
        <v>151</v>
      </c>
      <c r="C152" s="6" t="s">
        <v>79</v>
      </c>
      <c r="D152" s="7">
        <f>D153</f>
        <v>948.164</v>
      </c>
    </row>
    <row r="153" spans="1:4" ht="12.75">
      <c r="A153" s="62" t="s">
        <v>44</v>
      </c>
      <c r="B153" s="35" t="s">
        <v>151</v>
      </c>
      <c r="C153" s="8" t="s">
        <v>62</v>
      </c>
      <c r="D153" s="9">
        <v>948.164</v>
      </c>
    </row>
    <row r="154" spans="1:4" ht="24">
      <c r="A154" s="60" t="s">
        <v>16</v>
      </c>
      <c r="B154" s="6" t="s">
        <v>152</v>
      </c>
      <c r="C154" s="6" t="s">
        <v>40</v>
      </c>
      <c r="D154" s="7">
        <f>D156+D159+D161</f>
        <v>9642.999</v>
      </c>
    </row>
    <row r="155" spans="1:4" ht="24">
      <c r="A155" s="61" t="s">
        <v>153</v>
      </c>
      <c r="B155" s="6" t="s">
        <v>154</v>
      </c>
      <c r="C155" s="6" t="s">
        <v>40</v>
      </c>
      <c r="D155" s="7">
        <f>D156</f>
        <v>8412.944</v>
      </c>
    </row>
    <row r="156" spans="1:4" ht="24">
      <c r="A156" s="61" t="s">
        <v>54</v>
      </c>
      <c r="B156" s="6" t="s">
        <v>155</v>
      </c>
      <c r="C156" s="6" t="s">
        <v>40</v>
      </c>
      <c r="D156" s="7">
        <f>D158+D164</f>
        <v>8412.944</v>
      </c>
    </row>
    <row r="157" spans="1:4" ht="24">
      <c r="A157" s="61" t="s">
        <v>100</v>
      </c>
      <c r="B157" s="6" t="s">
        <v>155</v>
      </c>
      <c r="C157" s="6" t="s">
        <v>72</v>
      </c>
      <c r="D157" s="7">
        <f>D158</f>
        <v>8362.944</v>
      </c>
    </row>
    <row r="158" spans="1:4" ht="36">
      <c r="A158" s="62" t="s">
        <v>47</v>
      </c>
      <c r="B158" s="35" t="s">
        <v>155</v>
      </c>
      <c r="C158" s="8" t="s">
        <v>48</v>
      </c>
      <c r="D158" s="9">
        <v>8362.944</v>
      </c>
    </row>
    <row r="159" spans="1:4" ht="12.75">
      <c r="A159" s="61" t="s">
        <v>77</v>
      </c>
      <c r="B159" s="6" t="s">
        <v>155</v>
      </c>
      <c r="C159" s="6" t="s">
        <v>65</v>
      </c>
      <c r="D159" s="7">
        <f>D160</f>
        <v>360</v>
      </c>
    </row>
    <row r="160" spans="1:4" ht="36">
      <c r="A160" s="62" t="s">
        <v>9</v>
      </c>
      <c r="B160" s="35" t="s">
        <v>155</v>
      </c>
      <c r="C160" s="8" t="s">
        <v>3</v>
      </c>
      <c r="D160" s="9">
        <v>360</v>
      </c>
    </row>
    <row r="161" spans="1:4" ht="24">
      <c r="A161" s="61" t="s">
        <v>87</v>
      </c>
      <c r="B161" s="6" t="s">
        <v>300</v>
      </c>
      <c r="C161" s="6" t="s">
        <v>40</v>
      </c>
      <c r="D161" s="7">
        <f>D163</f>
        <v>870.055</v>
      </c>
    </row>
    <row r="162" spans="1:4" ht="36">
      <c r="A162" s="61" t="s">
        <v>78</v>
      </c>
      <c r="B162" s="6" t="s">
        <v>156</v>
      </c>
      <c r="C162" s="6" t="s">
        <v>79</v>
      </c>
      <c r="D162" s="7">
        <f>D163</f>
        <v>870.055</v>
      </c>
    </row>
    <row r="163" spans="1:4" ht="12.75">
      <c r="A163" s="62" t="s">
        <v>44</v>
      </c>
      <c r="B163" s="35" t="s">
        <v>156</v>
      </c>
      <c r="C163" s="8" t="s">
        <v>62</v>
      </c>
      <c r="D163" s="9">
        <v>870.055</v>
      </c>
    </row>
    <row r="164" spans="1:4" ht="24">
      <c r="A164" s="61" t="s">
        <v>90</v>
      </c>
      <c r="B164" s="31" t="s">
        <v>111</v>
      </c>
      <c r="C164" s="6" t="s">
        <v>40</v>
      </c>
      <c r="D164" s="34">
        <f>D165</f>
        <v>50</v>
      </c>
    </row>
    <row r="165" spans="1:4" ht="24">
      <c r="A165" s="61" t="s">
        <v>100</v>
      </c>
      <c r="B165" s="31" t="s">
        <v>111</v>
      </c>
      <c r="C165" s="6" t="s">
        <v>72</v>
      </c>
      <c r="D165" s="34">
        <f>D166</f>
        <v>50</v>
      </c>
    </row>
    <row r="166" spans="1:4" ht="36">
      <c r="A166" s="62" t="s">
        <v>47</v>
      </c>
      <c r="B166" s="54" t="s">
        <v>111</v>
      </c>
      <c r="C166" s="35" t="s">
        <v>48</v>
      </c>
      <c r="D166" s="33">
        <v>50</v>
      </c>
    </row>
    <row r="167" spans="1:4" ht="36">
      <c r="A167" s="60" t="s">
        <v>259</v>
      </c>
      <c r="B167" s="4" t="s">
        <v>157</v>
      </c>
      <c r="C167" s="4" t="s">
        <v>40</v>
      </c>
      <c r="D167" s="5">
        <f>D169</f>
        <v>272.1</v>
      </c>
    </row>
    <row r="168" spans="1:4" ht="12.75">
      <c r="A168" s="61" t="s">
        <v>158</v>
      </c>
      <c r="B168" s="6" t="s">
        <v>159</v>
      </c>
      <c r="C168" s="6" t="s">
        <v>40</v>
      </c>
      <c r="D168" s="7">
        <f>D169</f>
        <v>272.1</v>
      </c>
    </row>
    <row r="169" spans="1:4" ht="12.75">
      <c r="A169" s="61" t="s">
        <v>17</v>
      </c>
      <c r="B169" s="6" t="s">
        <v>160</v>
      </c>
      <c r="C169" s="6" t="s">
        <v>40</v>
      </c>
      <c r="D169" s="7">
        <f>D172+D170</f>
        <v>272.1</v>
      </c>
    </row>
    <row r="170" spans="1:4" ht="12.75">
      <c r="A170" s="61" t="s">
        <v>42</v>
      </c>
      <c r="B170" s="6" t="s">
        <v>160</v>
      </c>
      <c r="C170" s="6" t="s">
        <v>80</v>
      </c>
      <c r="D170" s="7">
        <f>D171</f>
        <v>262.1</v>
      </c>
    </row>
    <row r="171" spans="1:4" ht="12.75">
      <c r="A171" s="62" t="s">
        <v>45</v>
      </c>
      <c r="B171" s="35" t="s">
        <v>160</v>
      </c>
      <c r="C171" s="8" t="s">
        <v>7</v>
      </c>
      <c r="D171" s="9">
        <v>262.1</v>
      </c>
    </row>
    <row r="172" spans="1:4" ht="24">
      <c r="A172" s="61" t="s">
        <v>100</v>
      </c>
      <c r="B172" s="6" t="s">
        <v>160</v>
      </c>
      <c r="C172" s="6" t="s">
        <v>72</v>
      </c>
      <c r="D172" s="7">
        <f>D173</f>
        <v>10</v>
      </c>
    </row>
    <row r="173" spans="1:4" ht="36">
      <c r="A173" s="62" t="s">
        <v>47</v>
      </c>
      <c r="B173" s="35" t="s">
        <v>160</v>
      </c>
      <c r="C173" s="8" t="s">
        <v>48</v>
      </c>
      <c r="D173" s="9">
        <v>10</v>
      </c>
    </row>
    <row r="174" spans="1:4" ht="36">
      <c r="A174" s="60" t="s">
        <v>260</v>
      </c>
      <c r="B174" s="4" t="s">
        <v>161</v>
      </c>
      <c r="C174" s="4" t="s">
        <v>40</v>
      </c>
      <c r="D174" s="5">
        <f>D175+D198+D203</f>
        <v>18489.55026</v>
      </c>
    </row>
    <row r="175" spans="1:4" ht="36">
      <c r="A175" s="60" t="s">
        <v>55</v>
      </c>
      <c r="B175" s="6" t="s">
        <v>162</v>
      </c>
      <c r="C175" s="6" t="s">
        <v>40</v>
      </c>
      <c r="D175" s="7">
        <f>D176+D183+D193+D197</f>
        <v>9725.55026</v>
      </c>
    </row>
    <row r="176" spans="1:4" ht="24">
      <c r="A176" s="61" t="s">
        <v>163</v>
      </c>
      <c r="B176" s="6" t="s">
        <v>164</v>
      </c>
      <c r="C176" s="6" t="s">
        <v>40</v>
      </c>
      <c r="D176" s="7">
        <f>D177+D180</f>
        <v>1002</v>
      </c>
    </row>
    <row r="177" spans="1:4" ht="24">
      <c r="A177" s="61" t="s">
        <v>18</v>
      </c>
      <c r="B177" s="6" t="s">
        <v>165</v>
      </c>
      <c r="C177" s="6" t="s">
        <v>40</v>
      </c>
      <c r="D177" s="7">
        <f>D179</f>
        <v>902</v>
      </c>
    </row>
    <row r="178" spans="1:4" ht="24">
      <c r="A178" s="61" t="s">
        <v>100</v>
      </c>
      <c r="B178" s="6" t="s">
        <v>165</v>
      </c>
      <c r="C178" s="6" t="s">
        <v>72</v>
      </c>
      <c r="D178" s="7">
        <f>D179</f>
        <v>902</v>
      </c>
    </row>
    <row r="179" spans="1:4" ht="36">
      <c r="A179" s="62" t="s">
        <v>47</v>
      </c>
      <c r="B179" s="35" t="s">
        <v>165</v>
      </c>
      <c r="C179" s="8" t="s">
        <v>48</v>
      </c>
      <c r="D179" s="9">
        <v>902</v>
      </c>
    </row>
    <row r="180" spans="1:4" ht="96">
      <c r="A180" s="66" t="s">
        <v>349</v>
      </c>
      <c r="B180" s="31" t="s">
        <v>292</v>
      </c>
      <c r="C180" s="6" t="s">
        <v>40</v>
      </c>
      <c r="D180" s="34">
        <f>D181</f>
        <v>100</v>
      </c>
    </row>
    <row r="181" spans="1:4" ht="12.75">
      <c r="A181" s="61" t="s">
        <v>42</v>
      </c>
      <c r="B181" s="31" t="s">
        <v>292</v>
      </c>
      <c r="C181" s="36">
        <v>500</v>
      </c>
      <c r="D181" s="34">
        <f>D182</f>
        <v>100</v>
      </c>
    </row>
    <row r="182" spans="1:4" ht="12.75">
      <c r="A182" s="62" t="s">
        <v>45</v>
      </c>
      <c r="B182" s="54" t="s">
        <v>292</v>
      </c>
      <c r="C182" s="32">
        <v>540</v>
      </c>
      <c r="D182" s="37">
        <v>100</v>
      </c>
    </row>
    <row r="183" spans="1:4" ht="48">
      <c r="A183" s="61" t="s">
        <v>166</v>
      </c>
      <c r="B183" s="6" t="s">
        <v>167</v>
      </c>
      <c r="C183" s="6" t="s">
        <v>40</v>
      </c>
      <c r="D183" s="7">
        <f>D184</f>
        <v>2773.55026</v>
      </c>
    </row>
    <row r="184" spans="1:4" ht="24">
      <c r="A184" s="61" t="s">
        <v>18</v>
      </c>
      <c r="B184" s="6" t="s">
        <v>168</v>
      </c>
      <c r="C184" s="6" t="s">
        <v>40</v>
      </c>
      <c r="D184" s="7">
        <f>D186+D188</f>
        <v>2773.55026</v>
      </c>
    </row>
    <row r="185" spans="1:4" ht="24">
      <c r="A185" s="61" t="s">
        <v>100</v>
      </c>
      <c r="B185" s="6" t="s">
        <v>168</v>
      </c>
      <c r="C185" s="6" t="s">
        <v>72</v>
      </c>
      <c r="D185" s="7">
        <f>D186</f>
        <v>2575.272</v>
      </c>
    </row>
    <row r="186" spans="1:4" ht="36">
      <c r="A186" s="62" t="s">
        <v>47</v>
      </c>
      <c r="B186" s="35" t="s">
        <v>168</v>
      </c>
      <c r="C186" s="8" t="s">
        <v>48</v>
      </c>
      <c r="D186" s="9">
        <v>2575.272</v>
      </c>
    </row>
    <row r="187" spans="1:4" ht="192">
      <c r="A187" s="66" t="s">
        <v>323</v>
      </c>
      <c r="B187" s="31" t="s">
        <v>293</v>
      </c>
      <c r="C187" s="6" t="s">
        <v>40</v>
      </c>
      <c r="D187" s="34">
        <f>D188</f>
        <v>198.27826</v>
      </c>
    </row>
    <row r="188" spans="1:4" ht="12.75">
      <c r="A188" s="61" t="s">
        <v>42</v>
      </c>
      <c r="B188" s="31" t="s">
        <v>293</v>
      </c>
      <c r="C188" s="6" t="s">
        <v>80</v>
      </c>
      <c r="D188" s="34">
        <f>D189</f>
        <v>198.27826</v>
      </c>
    </row>
    <row r="189" spans="1:4" ht="12.75">
      <c r="A189" s="62" t="s">
        <v>45</v>
      </c>
      <c r="B189" s="54" t="s">
        <v>293</v>
      </c>
      <c r="C189" s="35" t="s">
        <v>7</v>
      </c>
      <c r="D189" s="33">
        <v>198.27826</v>
      </c>
    </row>
    <row r="190" spans="1:4" ht="24">
      <c r="A190" s="61" t="s">
        <v>169</v>
      </c>
      <c r="B190" s="6" t="s">
        <v>170</v>
      </c>
      <c r="C190" s="6" t="s">
        <v>40</v>
      </c>
      <c r="D190" s="7">
        <f>D191</f>
        <v>1100</v>
      </c>
    </row>
    <row r="191" spans="1:4" ht="24">
      <c r="A191" s="61" t="s">
        <v>18</v>
      </c>
      <c r="B191" s="6" t="s">
        <v>171</v>
      </c>
      <c r="C191" s="6" t="s">
        <v>40</v>
      </c>
      <c r="D191" s="7">
        <f>D193</f>
        <v>1100</v>
      </c>
    </row>
    <row r="192" spans="1:4" ht="24">
      <c r="A192" s="61" t="s">
        <v>100</v>
      </c>
      <c r="B192" s="6" t="s">
        <v>171</v>
      </c>
      <c r="C192" s="6" t="s">
        <v>72</v>
      </c>
      <c r="D192" s="7">
        <f>D193</f>
        <v>1100</v>
      </c>
    </row>
    <row r="193" spans="1:4" ht="36">
      <c r="A193" s="62" t="s">
        <v>47</v>
      </c>
      <c r="B193" s="35" t="s">
        <v>171</v>
      </c>
      <c r="C193" s="8" t="s">
        <v>48</v>
      </c>
      <c r="D193" s="9">
        <v>1100</v>
      </c>
    </row>
    <row r="194" spans="1:4" ht="24">
      <c r="A194" s="61" t="s">
        <v>172</v>
      </c>
      <c r="B194" s="6" t="s">
        <v>173</v>
      </c>
      <c r="C194" s="6" t="s">
        <v>40</v>
      </c>
      <c r="D194" s="7">
        <f>D195</f>
        <v>4850</v>
      </c>
    </row>
    <row r="195" spans="1:4" ht="24">
      <c r="A195" s="61" t="s">
        <v>18</v>
      </c>
      <c r="B195" s="6" t="s">
        <v>174</v>
      </c>
      <c r="C195" s="6" t="s">
        <v>40</v>
      </c>
      <c r="D195" s="7">
        <f>D197</f>
        <v>4850</v>
      </c>
    </row>
    <row r="196" spans="1:4" ht="24">
      <c r="A196" s="61" t="s">
        <v>100</v>
      </c>
      <c r="B196" s="6" t="s">
        <v>174</v>
      </c>
      <c r="C196" s="6" t="s">
        <v>72</v>
      </c>
      <c r="D196" s="7">
        <f>D197</f>
        <v>4850</v>
      </c>
    </row>
    <row r="197" spans="1:4" ht="36">
      <c r="A197" s="62" t="s">
        <v>47</v>
      </c>
      <c r="B197" s="35" t="s">
        <v>174</v>
      </c>
      <c r="C197" s="8" t="s">
        <v>48</v>
      </c>
      <c r="D197" s="9">
        <v>4850</v>
      </c>
    </row>
    <row r="198" spans="1:4" ht="12.75">
      <c r="A198" s="60" t="s">
        <v>19</v>
      </c>
      <c r="B198" s="6" t="s">
        <v>175</v>
      </c>
      <c r="C198" s="6" t="s">
        <v>40</v>
      </c>
      <c r="D198" s="7">
        <f>D202</f>
        <v>564</v>
      </c>
    </row>
    <row r="199" spans="1:4" ht="36">
      <c r="A199" s="61" t="s">
        <v>176</v>
      </c>
      <c r="B199" s="6" t="s">
        <v>177</v>
      </c>
      <c r="C199" s="6" t="s">
        <v>40</v>
      </c>
      <c r="D199" s="7">
        <f>D200</f>
        <v>564</v>
      </c>
    </row>
    <row r="200" spans="1:4" ht="24">
      <c r="A200" s="61" t="s">
        <v>20</v>
      </c>
      <c r="B200" s="6" t="s">
        <v>178</v>
      </c>
      <c r="C200" s="6" t="s">
        <v>40</v>
      </c>
      <c r="D200" s="7">
        <f>D202</f>
        <v>564</v>
      </c>
    </row>
    <row r="201" spans="1:4" ht="24">
      <c r="A201" s="61" t="s">
        <v>100</v>
      </c>
      <c r="B201" s="6" t="s">
        <v>178</v>
      </c>
      <c r="C201" s="6" t="s">
        <v>72</v>
      </c>
      <c r="D201" s="7">
        <f>D202</f>
        <v>564</v>
      </c>
    </row>
    <row r="202" spans="1:4" ht="36">
      <c r="A202" s="62" t="s">
        <v>47</v>
      </c>
      <c r="B202" s="35" t="s">
        <v>178</v>
      </c>
      <c r="C202" s="8" t="s">
        <v>48</v>
      </c>
      <c r="D202" s="9">
        <v>564</v>
      </c>
    </row>
    <row r="203" spans="1:4" ht="24">
      <c r="A203" s="60" t="s">
        <v>21</v>
      </c>
      <c r="B203" s="6" t="s">
        <v>179</v>
      </c>
      <c r="C203" s="6" t="s">
        <v>40</v>
      </c>
      <c r="D203" s="7">
        <f>D204</f>
        <v>8200</v>
      </c>
    </row>
    <row r="204" spans="1:4" ht="24">
      <c r="A204" s="61" t="s">
        <v>180</v>
      </c>
      <c r="B204" s="6" t="s">
        <v>181</v>
      </c>
      <c r="C204" s="6" t="s">
        <v>40</v>
      </c>
      <c r="D204" s="7">
        <f>D205</f>
        <v>8200</v>
      </c>
    </row>
    <row r="205" spans="1:4" ht="12.75">
      <c r="A205" s="61" t="s">
        <v>46</v>
      </c>
      <c r="B205" s="6" t="s">
        <v>182</v>
      </c>
      <c r="C205" s="6" t="s">
        <v>40</v>
      </c>
      <c r="D205" s="7">
        <f>D207</f>
        <v>8200</v>
      </c>
    </row>
    <row r="206" spans="1:4" ht="24">
      <c r="A206" s="61" t="s">
        <v>100</v>
      </c>
      <c r="B206" s="6" t="s">
        <v>182</v>
      </c>
      <c r="C206" s="6" t="s">
        <v>72</v>
      </c>
      <c r="D206" s="7">
        <f>D207</f>
        <v>8200</v>
      </c>
    </row>
    <row r="207" spans="1:4" ht="36">
      <c r="A207" s="62" t="s">
        <v>1</v>
      </c>
      <c r="B207" s="35" t="s">
        <v>182</v>
      </c>
      <c r="C207" s="8" t="s">
        <v>48</v>
      </c>
      <c r="D207" s="9">
        <v>8200</v>
      </c>
    </row>
    <row r="208" spans="1:4" ht="36">
      <c r="A208" s="60" t="s">
        <v>265</v>
      </c>
      <c r="B208" s="11" t="s">
        <v>117</v>
      </c>
      <c r="C208" s="4" t="s">
        <v>40</v>
      </c>
      <c r="D208" s="5">
        <f>D210</f>
        <v>500</v>
      </c>
    </row>
    <row r="209" spans="1:4" ht="24">
      <c r="A209" s="61" t="s">
        <v>118</v>
      </c>
      <c r="B209" s="12" t="s">
        <v>119</v>
      </c>
      <c r="C209" s="6" t="s">
        <v>40</v>
      </c>
      <c r="D209" s="7">
        <f>D211</f>
        <v>500</v>
      </c>
    </row>
    <row r="210" spans="1:7" ht="36">
      <c r="A210" s="66" t="s">
        <v>88</v>
      </c>
      <c r="B210" s="12" t="s">
        <v>120</v>
      </c>
      <c r="C210" s="6" t="s">
        <v>40</v>
      </c>
      <c r="D210" s="7">
        <f>D211</f>
        <v>500</v>
      </c>
      <c r="F210" s="13"/>
      <c r="G210" s="14"/>
    </row>
    <row r="211" spans="1:4" ht="24">
      <c r="A211" s="61" t="s">
        <v>100</v>
      </c>
      <c r="B211" s="12" t="s">
        <v>120</v>
      </c>
      <c r="C211" s="6" t="s">
        <v>72</v>
      </c>
      <c r="D211" s="7">
        <f>D212</f>
        <v>500</v>
      </c>
    </row>
    <row r="212" spans="1:4" ht="36">
      <c r="A212" s="62" t="s">
        <v>47</v>
      </c>
      <c r="B212" s="46" t="s">
        <v>120</v>
      </c>
      <c r="C212" s="8" t="s">
        <v>48</v>
      </c>
      <c r="D212" s="9">
        <f>700-200</f>
        <v>500</v>
      </c>
    </row>
    <row r="213" spans="1:4" ht="36">
      <c r="A213" s="60" t="s">
        <v>261</v>
      </c>
      <c r="B213" s="4" t="s">
        <v>130</v>
      </c>
      <c r="C213" s="4" t="s">
        <v>40</v>
      </c>
      <c r="D213" s="5">
        <f>D214</f>
        <v>20881.844</v>
      </c>
    </row>
    <row r="214" spans="1:4" ht="36">
      <c r="A214" s="61" t="s">
        <v>131</v>
      </c>
      <c r="B214" s="6" t="s">
        <v>132</v>
      </c>
      <c r="C214" s="6" t="s">
        <v>40</v>
      </c>
      <c r="D214" s="7">
        <f>D215+D218</f>
        <v>20881.844</v>
      </c>
    </row>
    <row r="215" spans="1:4" ht="48">
      <c r="A215" s="61" t="s">
        <v>10</v>
      </c>
      <c r="B215" s="6" t="s">
        <v>133</v>
      </c>
      <c r="C215" s="6" t="s">
        <v>40</v>
      </c>
      <c r="D215" s="7">
        <f>D217</f>
        <v>20004.350000000002</v>
      </c>
    </row>
    <row r="216" spans="1:4" ht="24">
      <c r="A216" s="61" t="s">
        <v>100</v>
      </c>
      <c r="B216" s="6" t="s">
        <v>133</v>
      </c>
      <c r="C216" s="6" t="s">
        <v>72</v>
      </c>
      <c r="D216" s="7">
        <f>D217</f>
        <v>20004.350000000002</v>
      </c>
    </row>
    <row r="217" spans="1:4" ht="36">
      <c r="A217" s="62" t="s">
        <v>47</v>
      </c>
      <c r="B217" s="35" t="s">
        <v>133</v>
      </c>
      <c r="C217" s="8" t="s">
        <v>48</v>
      </c>
      <c r="D217" s="9">
        <f>20497.863-493.513</f>
        <v>20004.350000000002</v>
      </c>
    </row>
    <row r="218" spans="1:4" ht="48">
      <c r="A218" s="61" t="s">
        <v>10</v>
      </c>
      <c r="B218" s="6" t="s">
        <v>133</v>
      </c>
      <c r="C218" s="6" t="s">
        <v>40</v>
      </c>
      <c r="D218" s="7">
        <f>D220</f>
        <v>877.494</v>
      </c>
    </row>
    <row r="219" spans="1:4" ht="24">
      <c r="A219" s="61" t="s">
        <v>100</v>
      </c>
      <c r="B219" s="6" t="s">
        <v>133</v>
      </c>
      <c r="C219" s="6" t="s">
        <v>80</v>
      </c>
      <c r="D219" s="7">
        <f>D220</f>
        <v>877.494</v>
      </c>
    </row>
    <row r="220" spans="1:4" ht="12.75">
      <c r="A220" s="62" t="s">
        <v>324</v>
      </c>
      <c r="B220" s="35" t="s">
        <v>133</v>
      </c>
      <c r="C220" s="8" t="s">
        <v>7</v>
      </c>
      <c r="D220" s="9">
        <v>877.494</v>
      </c>
    </row>
    <row r="221" spans="1:6" ht="60">
      <c r="A221" s="60" t="s">
        <v>269</v>
      </c>
      <c r="B221" s="4" t="s">
        <v>121</v>
      </c>
      <c r="C221" s="4" t="s">
        <v>40</v>
      </c>
      <c r="D221" s="5">
        <f>D225</f>
        <v>300</v>
      </c>
      <c r="E221" s="15"/>
      <c r="F221" s="15"/>
    </row>
    <row r="222" spans="1:6" ht="36">
      <c r="A222" s="61" t="s">
        <v>122</v>
      </c>
      <c r="B222" s="6" t="s">
        <v>123</v>
      </c>
      <c r="C222" s="6" t="s">
        <v>40</v>
      </c>
      <c r="D222" s="7">
        <f>D223</f>
        <v>300</v>
      </c>
      <c r="E222" s="15"/>
      <c r="F222" s="15"/>
    </row>
    <row r="223" spans="1:6" ht="24">
      <c r="A223" s="61" t="s">
        <v>89</v>
      </c>
      <c r="B223" s="6" t="s">
        <v>124</v>
      </c>
      <c r="C223" s="6" t="s">
        <v>40</v>
      </c>
      <c r="D223" s="7">
        <f>D224</f>
        <v>300</v>
      </c>
      <c r="E223" s="15"/>
      <c r="F223" s="15"/>
    </row>
    <row r="224" spans="1:4" ht="24">
      <c r="A224" s="61" t="s">
        <v>100</v>
      </c>
      <c r="B224" s="6" t="s">
        <v>124</v>
      </c>
      <c r="C224" s="6" t="s">
        <v>72</v>
      </c>
      <c r="D224" s="7">
        <f>D225</f>
        <v>300</v>
      </c>
    </row>
    <row r="225" spans="1:6" ht="36">
      <c r="A225" s="62" t="s">
        <v>47</v>
      </c>
      <c r="B225" s="35" t="s">
        <v>124</v>
      </c>
      <c r="C225" s="8" t="s">
        <v>48</v>
      </c>
      <c r="D225" s="9">
        <v>300</v>
      </c>
      <c r="E225" s="15"/>
      <c r="F225" s="15"/>
    </row>
    <row r="226" spans="1:6" ht="48">
      <c r="A226" s="60" t="s">
        <v>262</v>
      </c>
      <c r="B226" s="4" t="s">
        <v>242</v>
      </c>
      <c r="C226" s="4" t="s">
        <v>40</v>
      </c>
      <c r="D226" s="5">
        <f>D230+D231</f>
        <v>1096.757</v>
      </c>
      <c r="E226" s="15"/>
      <c r="F226" s="15"/>
    </row>
    <row r="227" spans="1:6" ht="24">
      <c r="A227" s="68" t="s">
        <v>243</v>
      </c>
      <c r="B227" s="6" t="s">
        <v>244</v>
      </c>
      <c r="C227" s="6" t="s">
        <v>40</v>
      </c>
      <c r="D227" s="7">
        <f>D228</f>
        <v>1096.757</v>
      </c>
      <c r="E227" s="15"/>
      <c r="F227" s="15"/>
    </row>
    <row r="228" spans="1:6" ht="24">
      <c r="A228" s="68" t="s">
        <v>11</v>
      </c>
      <c r="B228" s="6" t="s">
        <v>245</v>
      </c>
      <c r="C228" s="6" t="s">
        <v>40</v>
      </c>
      <c r="D228" s="7">
        <f>D230</f>
        <v>1096.757</v>
      </c>
      <c r="E228" s="15"/>
      <c r="F228" s="15"/>
    </row>
    <row r="229" spans="1:6" ht="24">
      <c r="A229" s="68" t="s">
        <v>100</v>
      </c>
      <c r="B229" s="6" t="s">
        <v>245</v>
      </c>
      <c r="C229" s="6" t="s">
        <v>72</v>
      </c>
      <c r="D229" s="7">
        <f>D230</f>
        <v>1096.757</v>
      </c>
      <c r="E229" s="15"/>
      <c r="F229" s="15"/>
    </row>
    <row r="230" spans="1:6" ht="36">
      <c r="A230" s="62" t="s">
        <v>47</v>
      </c>
      <c r="B230" s="35" t="s">
        <v>245</v>
      </c>
      <c r="C230" s="8" t="s">
        <v>48</v>
      </c>
      <c r="D230" s="9">
        <f>2000-903.243</f>
        <v>1096.757</v>
      </c>
      <c r="E230" s="15"/>
      <c r="F230" s="15"/>
    </row>
    <row r="231" spans="1:6" ht="36" hidden="1">
      <c r="A231" s="63" t="s">
        <v>246</v>
      </c>
      <c r="B231" s="6" t="s">
        <v>247</v>
      </c>
      <c r="C231" s="6" t="s">
        <v>40</v>
      </c>
      <c r="D231" s="7">
        <f>D232</f>
        <v>0</v>
      </c>
      <c r="E231" s="15"/>
      <c r="F231" s="15"/>
    </row>
    <row r="232" spans="1:6" ht="24" hidden="1">
      <c r="A232" s="63" t="s">
        <v>11</v>
      </c>
      <c r="B232" s="6" t="s">
        <v>248</v>
      </c>
      <c r="C232" s="6" t="s">
        <v>40</v>
      </c>
      <c r="D232" s="7">
        <f>D234</f>
        <v>0</v>
      </c>
      <c r="E232" s="15"/>
      <c r="F232" s="15"/>
    </row>
    <row r="233" spans="1:6" ht="24" hidden="1">
      <c r="A233" s="63" t="s">
        <v>100</v>
      </c>
      <c r="B233" s="6" t="s">
        <v>248</v>
      </c>
      <c r="C233" s="6" t="s">
        <v>72</v>
      </c>
      <c r="D233" s="7">
        <f>D234</f>
        <v>0</v>
      </c>
      <c r="E233" s="15"/>
      <c r="F233" s="15"/>
    </row>
    <row r="234" spans="1:6" ht="36" hidden="1">
      <c r="A234" s="62" t="s">
        <v>47</v>
      </c>
      <c r="B234" s="6" t="s">
        <v>248</v>
      </c>
      <c r="C234" s="8" t="s">
        <v>48</v>
      </c>
      <c r="D234" s="9">
        <v>0</v>
      </c>
      <c r="E234" s="15"/>
      <c r="F234" s="15"/>
    </row>
    <row r="235" spans="1:7" ht="31.5">
      <c r="A235" s="69" t="s">
        <v>83</v>
      </c>
      <c r="B235" s="47"/>
      <c r="C235" s="48"/>
      <c r="D235" s="49">
        <f>D236+D241+D249+D251+D253+D255+D260+D266+D271+D284+D287+D291</f>
        <v>22705.644000000004</v>
      </c>
      <c r="E235" s="16"/>
      <c r="F235" s="16"/>
      <c r="G235" s="17" t="e">
        <f>G236+G241+#REF!+G261+G268+G247+#REF!</f>
        <v>#REF!</v>
      </c>
    </row>
    <row r="236" spans="1:4" ht="36">
      <c r="A236" s="60" t="s">
        <v>319</v>
      </c>
      <c r="B236" s="4" t="s">
        <v>92</v>
      </c>
      <c r="C236" s="4" t="s">
        <v>40</v>
      </c>
      <c r="D236" s="5">
        <f>D237</f>
        <v>1746.125</v>
      </c>
    </row>
    <row r="237" spans="1:4" ht="24">
      <c r="A237" s="61" t="s">
        <v>318</v>
      </c>
      <c r="B237" s="6" t="s">
        <v>93</v>
      </c>
      <c r="C237" s="6" t="s">
        <v>40</v>
      </c>
      <c r="D237" s="7">
        <f>D240</f>
        <v>1746.125</v>
      </c>
    </row>
    <row r="238" spans="1:4" ht="24">
      <c r="A238" s="61" t="s">
        <v>33</v>
      </c>
      <c r="B238" s="6" t="s">
        <v>94</v>
      </c>
      <c r="C238" s="6" t="s">
        <v>40</v>
      </c>
      <c r="D238" s="7">
        <f>D240</f>
        <v>1746.125</v>
      </c>
    </row>
    <row r="239" spans="1:4" ht="60">
      <c r="A239" s="61" t="s">
        <v>75</v>
      </c>
      <c r="B239" s="6" t="s">
        <v>94</v>
      </c>
      <c r="C239" s="6" t="s">
        <v>76</v>
      </c>
      <c r="D239" s="7">
        <f>D240</f>
        <v>1746.125</v>
      </c>
    </row>
    <row r="240" spans="1:4" ht="24">
      <c r="A240" s="62" t="s">
        <v>49</v>
      </c>
      <c r="B240" s="8" t="s">
        <v>94</v>
      </c>
      <c r="C240" s="8" t="s">
        <v>50</v>
      </c>
      <c r="D240" s="9">
        <f>1746.125</f>
        <v>1746.125</v>
      </c>
    </row>
    <row r="241" spans="1:4" ht="48">
      <c r="A241" s="60" t="s">
        <v>320</v>
      </c>
      <c r="B241" s="4" t="s">
        <v>95</v>
      </c>
      <c r="C241" s="4" t="s">
        <v>40</v>
      </c>
      <c r="D241" s="5">
        <f>D245</f>
        <v>1042</v>
      </c>
    </row>
    <row r="242" spans="1:4" ht="12.75">
      <c r="A242" s="61" t="s">
        <v>34</v>
      </c>
      <c r="B242" s="6" t="s">
        <v>96</v>
      </c>
      <c r="C242" s="6" t="s">
        <v>40</v>
      </c>
      <c r="D242" s="7">
        <f>D245</f>
        <v>1042</v>
      </c>
    </row>
    <row r="243" spans="1:4" ht="24">
      <c r="A243" s="61" t="s">
        <v>49</v>
      </c>
      <c r="B243" s="6" t="s">
        <v>97</v>
      </c>
      <c r="C243" s="6" t="s">
        <v>40</v>
      </c>
      <c r="D243" s="7">
        <f>D245</f>
        <v>1042</v>
      </c>
    </row>
    <row r="244" spans="1:4" ht="60">
      <c r="A244" s="61" t="s">
        <v>75</v>
      </c>
      <c r="B244" s="6" t="s">
        <v>97</v>
      </c>
      <c r="C244" s="6" t="s">
        <v>76</v>
      </c>
      <c r="D244" s="7">
        <f>D245</f>
        <v>1042</v>
      </c>
    </row>
    <row r="245" spans="1:4" ht="24">
      <c r="A245" s="62" t="s">
        <v>49</v>
      </c>
      <c r="B245" s="8" t="s">
        <v>97</v>
      </c>
      <c r="C245" s="8" t="s">
        <v>50</v>
      </c>
      <c r="D245" s="9">
        <v>1042</v>
      </c>
    </row>
    <row r="246" spans="1:4" ht="48">
      <c r="A246" s="67" t="s">
        <v>41</v>
      </c>
      <c r="B246" s="50" t="s">
        <v>91</v>
      </c>
      <c r="C246" s="50" t="s">
        <v>40</v>
      </c>
      <c r="D246" s="51">
        <f>D247+D255</f>
        <v>18401.365</v>
      </c>
    </row>
    <row r="247" spans="1:4" ht="24">
      <c r="A247" s="60" t="s">
        <v>35</v>
      </c>
      <c r="B247" s="4" t="s">
        <v>98</v>
      </c>
      <c r="C247" s="4" t="s">
        <v>40</v>
      </c>
      <c r="D247" s="5">
        <f>D248</f>
        <v>18326.365</v>
      </c>
    </row>
    <row r="248" spans="1:4" ht="24">
      <c r="A248" s="61" t="s">
        <v>33</v>
      </c>
      <c r="B248" s="6" t="s">
        <v>99</v>
      </c>
      <c r="C248" s="6" t="s">
        <v>40</v>
      </c>
      <c r="D248" s="7">
        <f>D250+D252+D253</f>
        <v>18326.365</v>
      </c>
    </row>
    <row r="249" spans="1:4" ht="60">
      <c r="A249" s="61" t="s">
        <v>75</v>
      </c>
      <c r="B249" s="6" t="s">
        <v>99</v>
      </c>
      <c r="C249" s="6" t="s">
        <v>76</v>
      </c>
      <c r="D249" s="45">
        <f>D250</f>
        <v>15399.031</v>
      </c>
    </row>
    <row r="250" spans="1:4" ht="24">
      <c r="A250" s="62" t="s">
        <v>49</v>
      </c>
      <c r="B250" s="8" t="s">
        <v>99</v>
      </c>
      <c r="C250" s="8" t="s">
        <v>50</v>
      </c>
      <c r="D250" s="9">
        <f>10300+502.156+3096.875+1500</f>
        <v>15399.031</v>
      </c>
    </row>
    <row r="251" spans="1:4" ht="24">
      <c r="A251" s="61" t="s">
        <v>100</v>
      </c>
      <c r="B251" s="6" t="s">
        <v>99</v>
      </c>
      <c r="C251" s="6" t="s">
        <v>72</v>
      </c>
      <c r="D251" s="7">
        <f>D252</f>
        <v>2906.49</v>
      </c>
    </row>
    <row r="252" spans="1:4" ht="36">
      <c r="A252" s="62" t="s">
        <v>47</v>
      </c>
      <c r="B252" s="8" t="s">
        <v>99</v>
      </c>
      <c r="C252" s="8" t="s">
        <v>48</v>
      </c>
      <c r="D252" s="9">
        <f>2941-34.51</f>
        <v>2906.49</v>
      </c>
    </row>
    <row r="253" spans="1:4" ht="12.75">
      <c r="A253" s="61" t="s">
        <v>77</v>
      </c>
      <c r="B253" s="6" t="s">
        <v>99</v>
      </c>
      <c r="C253" s="6" t="s">
        <v>65</v>
      </c>
      <c r="D253" s="7">
        <f>D254</f>
        <v>20.844</v>
      </c>
    </row>
    <row r="254" spans="1:4" ht="12.75">
      <c r="A254" s="62" t="s">
        <v>84</v>
      </c>
      <c r="B254" s="8" t="s">
        <v>99</v>
      </c>
      <c r="C254" s="8" t="s">
        <v>85</v>
      </c>
      <c r="D254" s="9">
        <v>20.844</v>
      </c>
    </row>
    <row r="255" spans="1:4" ht="48">
      <c r="A255" s="60" t="s">
        <v>301</v>
      </c>
      <c r="B255" s="4" t="s">
        <v>101</v>
      </c>
      <c r="C255" s="4" t="s">
        <v>40</v>
      </c>
      <c r="D255" s="5">
        <f>D256</f>
        <v>75</v>
      </c>
    </row>
    <row r="256" spans="1:4" ht="48">
      <c r="A256" s="61" t="s">
        <v>302</v>
      </c>
      <c r="B256" s="6" t="s">
        <v>102</v>
      </c>
      <c r="C256" s="6" t="s">
        <v>40</v>
      </c>
      <c r="D256" s="7">
        <f>D257</f>
        <v>75</v>
      </c>
    </row>
    <row r="257" spans="1:4" ht="24">
      <c r="A257" s="61" t="s">
        <v>0</v>
      </c>
      <c r="B257" s="6" t="s">
        <v>103</v>
      </c>
      <c r="C257" s="6" t="s">
        <v>40</v>
      </c>
      <c r="D257" s="7">
        <f>D259</f>
        <v>75</v>
      </c>
    </row>
    <row r="258" spans="1:4" ht="24">
      <c r="A258" s="61" t="s">
        <v>100</v>
      </c>
      <c r="B258" s="6" t="s">
        <v>103</v>
      </c>
      <c r="C258" s="6" t="s">
        <v>72</v>
      </c>
      <c r="D258" s="7">
        <f>D259</f>
        <v>75</v>
      </c>
    </row>
    <row r="259" spans="1:4" ht="36">
      <c r="A259" s="62" t="s">
        <v>47</v>
      </c>
      <c r="B259" s="35" t="s">
        <v>103</v>
      </c>
      <c r="C259" s="8" t="s">
        <v>48</v>
      </c>
      <c r="D259" s="9">
        <v>75</v>
      </c>
    </row>
    <row r="260" spans="1:4" s="13" customFormat="1" ht="36">
      <c r="A260" s="67" t="s">
        <v>104</v>
      </c>
      <c r="B260" s="50" t="s">
        <v>91</v>
      </c>
      <c r="C260" s="50" t="s">
        <v>40</v>
      </c>
      <c r="D260" s="51">
        <f>D261</f>
        <v>345</v>
      </c>
    </row>
    <row r="261" spans="1:4" ht="12.75">
      <c r="A261" s="60" t="s">
        <v>105</v>
      </c>
      <c r="B261" s="4" t="s">
        <v>106</v>
      </c>
      <c r="C261" s="4" t="s">
        <v>40</v>
      </c>
      <c r="D261" s="5">
        <f>D262</f>
        <v>345</v>
      </c>
    </row>
    <row r="262" spans="1:4" ht="12.75">
      <c r="A262" s="61" t="s">
        <v>107</v>
      </c>
      <c r="B262" s="6" t="s">
        <v>108</v>
      </c>
      <c r="C262" s="6" t="s">
        <v>40</v>
      </c>
      <c r="D262" s="7">
        <f>D265</f>
        <v>345</v>
      </c>
    </row>
    <row r="263" spans="1:4" ht="24">
      <c r="A263" s="61" t="s">
        <v>33</v>
      </c>
      <c r="B263" s="6" t="s">
        <v>109</v>
      </c>
      <c r="C263" s="6" t="s">
        <v>40</v>
      </c>
      <c r="D263" s="7">
        <f>D265</f>
        <v>345</v>
      </c>
    </row>
    <row r="264" spans="1:4" ht="60">
      <c r="A264" s="61" t="s">
        <v>75</v>
      </c>
      <c r="B264" s="6" t="s">
        <v>109</v>
      </c>
      <c r="C264" s="6" t="s">
        <v>76</v>
      </c>
      <c r="D264" s="7">
        <f>D265</f>
        <v>345</v>
      </c>
    </row>
    <row r="265" spans="1:4" ht="24">
      <c r="A265" s="62" t="s">
        <v>49</v>
      </c>
      <c r="B265" s="35" t="s">
        <v>109</v>
      </c>
      <c r="C265" s="8" t="s">
        <v>50</v>
      </c>
      <c r="D265" s="9">
        <v>345</v>
      </c>
    </row>
    <row r="266" spans="1:4" ht="12.75">
      <c r="A266" s="67" t="s">
        <v>43</v>
      </c>
      <c r="B266" s="50" t="s">
        <v>91</v>
      </c>
      <c r="C266" s="50" t="s">
        <v>40</v>
      </c>
      <c r="D266" s="51">
        <f>D267</f>
        <v>367.701</v>
      </c>
    </row>
    <row r="267" spans="1:4" ht="12.75">
      <c r="A267" s="60" t="s">
        <v>2</v>
      </c>
      <c r="B267" s="4" t="s">
        <v>110</v>
      </c>
      <c r="C267" s="4" t="s">
        <v>40</v>
      </c>
      <c r="D267" s="5">
        <f>D268</f>
        <v>367.701</v>
      </c>
    </row>
    <row r="268" spans="1:4" ht="24">
      <c r="A268" s="61" t="s">
        <v>90</v>
      </c>
      <c r="B268" s="6" t="s">
        <v>111</v>
      </c>
      <c r="C268" s="6" t="s">
        <v>40</v>
      </c>
      <c r="D268" s="7">
        <f>D270</f>
        <v>367.701</v>
      </c>
    </row>
    <row r="269" spans="1:4" ht="12.75">
      <c r="A269" s="61" t="s">
        <v>77</v>
      </c>
      <c r="B269" s="6" t="s">
        <v>111</v>
      </c>
      <c r="C269" s="6" t="s">
        <v>65</v>
      </c>
      <c r="D269" s="7">
        <f>D270</f>
        <v>367.701</v>
      </c>
    </row>
    <row r="270" spans="1:5" ht="12.75">
      <c r="A270" s="62" t="s">
        <v>51</v>
      </c>
      <c r="B270" s="8" t="s">
        <v>111</v>
      </c>
      <c r="C270" s="8" t="s">
        <v>6</v>
      </c>
      <c r="D270" s="9">
        <v>367.701</v>
      </c>
      <c r="E270" s="19"/>
    </row>
    <row r="271" spans="1:6" ht="24">
      <c r="A271" s="70" t="s">
        <v>5</v>
      </c>
      <c r="B271" s="20" t="s">
        <v>91</v>
      </c>
      <c r="C271" s="20" t="s">
        <v>40</v>
      </c>
      <c r="D271" s="21">
        <f>D276+D279+D283+D272</f>
        <v>617</v>
      </c>
      <c r="F271" s="13"/>
    </row>
    <row r="272" spans="1:6" ht="84">
      <c r="A272" s="66" t="s">
        <v>61</v>
      </c>
      <c r="B272" s="22" t="s">
        <v>286</v>
      </c>
      <c r="C272" s="22" t="s">
        <v>40</v>
      </c>
      <c r="D272" s="23">
        <f>D273</f>
        <v>24</v>
      </c>
      <c r="F272" s="13"/>
    </row>
    <row r="273" spans="1:256" s="26" customFormat="1" ht="36">
      <c r="A273" s="71" t="s">
        <v>1</v>
      </c>
      <c r="B273" s="52" t="s">
        <v>286</v>
      </c>
      <c r="C273" s="24">
        <v>240</v>
      </c>
      <c r="D273" s="9">
        <v>24</v>
      </c>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c r="EV273" s="25"/>
      <c r="EW273" s="25"/>
      <c r="EX273" s="25"/>
      <c r="EY273" s="25"/>
      <c r="EZ273" s="25"/>
      <c r="FA273" s="25"/>
      <c r="FB273" s="25"/>
      <c r="FC273" s="25"/>
      <c r="FD273" s="25"/>
      <c r="FE273" s="25"/>
      <c r="FF273" s="25"/>
      <c r="FG273" s="25"/>
      <c r="FH273" s="25"/>
      <c r="FI273" s="25"/>
      <c r="FJ273" s="25"/>
      <c r="FK273" s="25"/>
      <c r="FL273" s="25"/>
      <c r="FM273" s="25"/>
      <c r="FN273" s="25"/>
      <c r="FO273" s="25"/>
      <c r="FP273" s="25"/>
      <c r="FQ273" s="25"/>
      <c r="FR273" s="25"/>
      <c r="FS273" s="25"/>
      <c r="FT273" s="25"/>
      <c r="FU273" s="25"/>
      <c r="FV273" s="25"/>
      <c r="FW273" s="25"/>
      <c r="FX273" s="25"/>
      <c r="FY273" s="25"/>
      <c r="FZ273" s="25"/>
      <c r="GA273" s="25"/>
      <c r="GB273" s="25"/>
      <c r="GC273" s="25"/>
      <c r="GD273" s="25"/>
      <c r="GE273" s="25"/>
      <c r="GF273" s="25"/>
      <c r="GG273" s="25"/>
      <c r="GH273" s="25"/>
      <c r="GI273" s="25"/>
      <c r="GJ273" s="25"/>
      <c r="GK273" s="25"/>
      <c r="GL273" s="25"/>
      <c r="GM273" s="25"/>
      <c r="GN273" s="25"/>
      <c r="GO273" s="25"/>
      <c r="GP273" s="25"/>
      <c r="GQ273" s="25"/>
      <c r="GR273" s="25"/>
      <c r="GS273" s="25"/>
      <c r="GT273" s="25"/>
      <c r="GU273" s="25"/>
      <c r="GV273" s="25"/>
      <c r="GW273" s="25"/>
      <c r="GX273" s="25"/>
      <c r="GY273" s="25"/>
      <c r="GZ273" s="25"/>
      <c r="HA273" s="25"/>
      <c r="HB273" s="25"/>
      <c r="HC273" s="25"/>
      <c r="HD273" s="25"/>
      <c r="HE273" s="25"/>
      <c r="HF273" s="25"/>
      <c r="HG273" s="25"/>
      <c r="HH273" s="25"/>
      <c r="HI273" s="25"/>
      <c r="HJ273" s="25"/>
      <c r="HK273" s="25"/>
      <c r="HL273" s="25"/>
      <c r="HM273" s="25"/>
      <c r="HN273" s="25"/>
      <c r="HO273" s="25"/>
      <c r="HP273" s="25"/>
      <c r="HQ273" s="25"/>
      <c r="HR273" s="25"/>
      <c r="HS273" s="25"/>
      <c r="HT273" s="25"/>
      <c r="HU273" s="25"/>
      <c r="HV273" s="25"/>
      <c r="HW273" s="25"/>
      <c r="HX273" s="25"/>
      <c r="HY273" s="25"/>
      <c r="HZ273" s="25"/>
      <c r="IA273" s="25"/>
      <c r="IB273" s="25"/>
      <c r="IC273" s="25"/>
      <c r="ID273" s="25"/>
      <c r="IE273" s="25"/>
      <c r="IF273" s="25"/>
      <c r="IG273" s="25"/>
      <c r="IH273" s="25"/>
      <c r="II273" s="25"/>
      <c r="IJ273" s="25"/>
      <c r="IK273" s="25"/>
      <c r="IL273" s="25"/>
      <c r="IM273" s="25"/>
      <c r="IN273" s="25"/>
      <c r="IO273" s="25"/>
      <c r="IP273" s="25"/>
      <c r="IQ273" s="25"/>
      <c r="IR273" s="25"/>
      <c r="IS273" s="25"/>
      <c r="IT273" s="25"/>
      <c r="IU273" s="25"/>
      <c r="IV273" s="25"/>
    </row>
    <row r="274" spans="1:7" ht="48">
      <c r="A274" s="72" t="s">
        <v>344</v>
      </c>
      <c r="B274" s="27" t="s">
        <v>230</v>
      </c>
      <c r="C274" s="27" t="s">
        <v>40</v>
      </c>
      <c r="D274" s="28">
        <f>D276</f>
        <v>2</v>
      </c>
      <c r="F274" s="13"/>
      <c r="G274" s="14"/>
    </row>
    <row r="275" spans="1:7" ht="12.75">
      <c r="A275" s="66" t="s">
        <v>42</v>
      </c>
      <c r="B275" s="6" t="s">
        <v>230</v>
      </c>
      <c r="C275" s="6" t="s">
        <v>72</v>
      </c>
      <c r="D275" s="7">
        <f>D276</f>
        <v>2</v>
      </c>
      <c r="F275" s="13"/>
      <c r="G275" s="14"/>
    </row>
    <row r="276" spans="1:6" ht="12.75">
      <c r="A276" s="73" t="s">
        <v>45</v>
      </c>
      <c r="B276" s="35" t="s">
        <v>230</v>
      </c>
      <c r="C276" s="8" t="s">
        <v>48</v>
      </c>
      <c r="D276" s="9">
        <v>2</v>
      </c>
      <c r="F276" s="29"/>
    </row>
    <row r="277" spans="1:4" ht="36">
      <c r="A277" s="66" t="s">
        <v>251</v>
      </c>
      <c r="B277" s="30" t="s">
        <v>231</v>
      </c>
      <c r="C277" s="6" t="s">
        <v>40</v>
      </c>
      <c r="D277" s="7">
        <f>D279</f>
        <v>47</v>
      </c>
    </row>
    <row r="278" spans="1:7" ht="12.75">
      <c r="A278" s="66" t="s">
        <v>42</v>
      </c>
      <c r="B278" s="30" t="s">
        <v>231</v>
      </c>
      <c r="C278" s="6" t="s">
        <v>72</v>
      </c>
      <c r="D278" s="7">
        <f>D279</f>
        <v>47</v>
      </c>
      <c r="F278" s="13"/>
      <c r="G278" s="14"/>
    </row>
    <row r="279" spans="1:4" ht="12.75">
      <c r="A279" s="73" t="s">
        <v>45</v>
      </c>
      <c r="B279" s="53" t="s">
        <v>231</v>
      </c>
      <c r="C279" s="8" t="s">
        <v>48</v>
      </c>
      <c r="D279" s="9">
        <v>47</v>
      </c>
    </row>
    <row r="280" spans="1:4" ht="63.75">
      <c r="A280" s="74" t="s">
        <v>64</v>
      </c>
      <c r="B280" s="30" t="s">
        <v>116</v>
      </c>
      <c r="C280" s="6" t="s">
        <v>40</v>
      </c>
      <c r="D280" s="7">
        <f>D281</f>
        <v>544</v>
      </c>
    </row>
    <row r="281" spans="1:4" ht="84">
      <c r="A281" s="66" t="s">
        <v>61</v>
      </c>
      <c r="B281" s="6" t="s">
        <v>229</v>
      </c>
      <c r="C281" s="6" t="s">
        <v>40</v>
      </c>
      <c r="D281" s="7">
        <f>D283</f>
        <v>544</v>
      </c>
    </row>
    <row r="282" spans="1:7" ht="12.75">
      <c r="A282" s="66" t="s">
        <v>42</v>
      </c>
      <c r="B282" s="6" t="s">
        <v>229</v>
      </c>
      <c r="C282" s="6" t="s">
        <v>80</v>
      </c>
      <c r="D282" s="7">
        <f>D283</f>
        <v>544</v>
      </c>
      <c r="F282" s="13"/>
      <c r="G282" s="14"/>
    </row>
    <row r="283" spans="1:4" ht="12.75">
      <c r="A283" s="73" t="s">
        <v>45</v>
      </c>
      <c r="B283" s="35" t="s">
        <v>229</v>
      </c>
      <c r="C283" s="8" t="s">
        <v>7</v>
      </c>
      <c r="D283" s="9">
        <v>544</v>
      </c>
    </row>
    <row r="284" spans="1:4" ht="12.75">
      <c r="A284" s="60" t="s">
        <v>303</v>
      </c>
      <c r="B284" s="31" t="s">
        <v>345</v>
      </c>
      <c r="C284" s="4" t="s">
        <v>40</v>
      </c>
      <c r="D284" s="7">
        <f>D285</f>
        <v>38.7</v>
      </c>
    </row>
    <row r="285" spans="1:4" ht="24">
      <c r="A285" s="61" t="s">
        <v>100</v>
      </c>
      <c r="B285" s="31" t="s">
        <v>345</v>
      </c>
      <c r="C285" s="6" t="s">
        <v>72</v>
      </c>
      <c r="D285" s="7">
        <f>D286</f>
        <v>38.7</v>
      </c>
    </row>
    <row r="286" spans="1:4" ht="36">
      <c r="A286" s="62" t="s">
        <v>47</v>
      </c>
      <c r="B286" s="54" t="s">
        <v>345</v>
      </c>
      <c r="C286" s="32">
        <v>240</v>
      </c>
      <c r="D286" s="33">
        <v>38.7</v>
      </c>
    </row>
    <row r="287" spans="1:4" ht="24">
      <c r="A287" s="75" t="s">
        <v>66</v>
      </c>
      <c r="B287" s="4" t="s">
        <v>216</v>
      </c>
      <c r="C287" s="4" t="s">
        <v>40</v>
      </c>
      <c r="D287" s="5">
        <f>D288</f>
        <v>137.753</v>
      </c>
    </row>
    <row r="288" spans="1:4" ht="12.75">
      <c r="A288" s="76" t="s">
        <v>67</v>
      </c>
      <c r="B288" s="6" t="s">
        <v>217</v>
      </c>
      <c r="C288" s="6" t="s">
        <v>40</v>
      </c>
      <c r="D288" s="7">
        <f>D290</f>
        <v>137.753</v>
      </c>
    </row>
    <row r="289" spans="1:4" ht="24">
      <c r="A289" s="76" t="s">
        <v>68</v>
      </c>
      <c r="B289" s="6" t="s">
        <v>217</v>
      </c>
      <c r="C289" s="6" t="s">
        <v>69</v>
      </c>
      <c r="D289" s="7">
        <f>D290</f>
        <v>137.753</v>
      </c>
    </row>
    <row r="290" spans="1:4" ht="12.75">
      <c r="A290" s="77" t="s">
        <v>70</v>
      </c>
      <c r="B290" s="35" t="s">
        <v>217</v>
      </c>
      <c r="C290" s="8" t="s">
        <v>71</v>
      </c>
      <c r="D290" s="9">
        <f>500-362.247</f>
        <v>137.753</v>
      </c>
    </row>
    <row r="291" spans="1:4" ht="36">
      <c r="A291" s="61" t="s">
        <v>329</v>
      </c>
      <c r="B291" s="6" t="s">
        <v>330</v>
      </c>
      <c r="C291" s="6" t="s">
        <v>40</v>
      </c>
      <c r="D291" s="7">
        <f>D293</f>
        <v>10</v>
      </c>
    </row>
    <row r="292" spans="1:4" ht="12.75">
      <c r="A292" s="61" t="s">
        <v>77</v>
      </c>
      <c r="B292" s="6" t="s">
        <v>330</v>
      </c>
      <c r="C292" s="6" t="s">
        <v>65</v>
      </c>
      <c r="D292" s="7">
        <f>D293</f>
        <v>10</v>
      </c>
    </row>
    <row r="293" spans="1:4" ht="12.75">
      <c r="A293" s="62" t="s">
        <v>84</v>
      </c>
      <c r="B293" s="35" t="s">
        <v>330</v>
      </c>
      <c r="C293" s="8" t="s">
        <v>85</v>
      </c>
      <c r="D293" s="9">
        <v>10</v>
      </c>
    </row>
    <row r="294" spans="1:4" ht="12.75">
      <c r="A294" s="78" t="s">
        <v>270</v>
      </c>
      <c r="B294" s="55" t="s">
        <v>91</v>
      </c>
      <c r="C294" s="55" t="s">
        <v>40</v>
      </c>
      <c r="D294" s="56">
        <f>D295+D298+D300+D306+D309+D312+D316+D320+D324+D328+D332+D335+D338+D341+D344+D353+D357+D361+D364+D368+D371+D347+D350</f>
        <v>21174.55425999999</v>
      </c>
    </row>
    <row r="295" spans="1:4" ht="48">
      <c r="A295" s="60" t="s">
        <v>281</v>
      </c>
      <c r="B295" s="4" t="s">
        <v>282</v>
      </c>
      <c r="C295" s="4" t="s">
        <v>40</v>
      </c>
      <c r="D295" s="5">
        <f>D296</f>
        <v>179.7</v>
      </c>
    </row>
    <row r="296" spans="1:4" ht="72">
      <c r="A296" s="79" t="s">
        <v>348</v>
      </c>
      <c r="B296" s="4" t="s">
        <v>282</v>
      </c>
      <c r="C296" s="6" t="s">
        <v>40</v>
      </c>
      <c r="D296" s="7">
        <f>D297</f>
        <v>179.7</v>
      </c>
    </row>
    <row r="297" spans="1:4" ht="12.75">
      <c r="A297" s="62" t="s">
        <v>283</v>
      </c>
      <c r="B297" s="35" t="s">
        <v>282</v>
      </c>
      <c r="C297" s="8" t="s">
        <v>50</v>
      </c>
      <c r="D297" s="9">
        <v>179.7</v>
      </c>
    </row>
    <row r="298" spans="1:4" ht="24">
      <c r="A298" s="61" t="s">
        <v>284</v>
      </c>
      <c r="B298" s="6" t="s">
        <v>285</v>
      </c>
      <c r="C298" s="6" t="s">
        <v>40</v>
      </c>
      <c r="D298" s="34">
        <f>D299</f>
        <v>0</v>
      </c>
    </row>
    <row r="299" spans="1:4" ht="12.75">
      <c r="A299" s="62" t="s">
        <v>283</v>
      </c>
      <c r="B299" s="35" t="s">
        <v>285</v>
      </c>
      <c r="C299" s="8" t="s">
        <v>50</v>
      </c>
      <c r="D299" s="9">
        <v>0</v>
      </c>
    </row>
    <row r="300" spans="1:4" ht="36">
      <c r="A300" s="60" t="s">
        <v>294</v>
      </c>
      <c r="B300" s="4" t="s">
        <v>130</v>
      </c>
      <c r="C300" s="4" t="s">
        <v>40</v>
      </c>
      <c r="D300" s="5">
        <f>D301</f>
        <v>5757.494</v>
      </c>
    </row>
    <row r="301" spans="1:4" ht="48">
      <c r="A301" s="61" t="s">
        <v>304</v>
      </c>
      <c r="B301" s="6" t="s">
        <v>271</v>
      </c>
      <c r="C301" s="6" t="s">
        <v>40</v>
      </c>
      <c r="D301" s="7">
        <f>D303</f>
        <v>5757.494</v>
      </c>
    </row>
    <row r="302" spans="1:4" ht="36">
      <c r="A302" s="61" t="s">
        <v>322</v>
      </c>
      <c r="B302" s="6" t="s">
        <v>287</v>
      </c>
      <c r="C302" s="6" t="s">
        <v>40</v>
      </c>
      <c r="D302" s="7">
        <f>D304</f>
        <v>5757.494</v>
      </c>
    </row>
    <row r="303" spans="1:4" ht="36">
      <c r="A303" s="61" t="s">
        <v>321</v>
      </c>
      <c r="B303" s="6" t="s">
        <v>325</v>
      </c>
      <c r="C303" s="6" t="s">
        <v>40</v>
      </c>
      <c r="D303" s="7">
        <f>D305</f>
        <v>5757.494</v>
      </c>
    </row>
    <row r="304" spans="1:4" ht="24">
      <c r="A304" s="61" t="s">
        <v>100</v>
      </c>
      <c r="B304" s="6" t="s">
        <v>325</v>
      </c>
      <c r="C304" s="6" t="s">
        <v>72</v>
      </c>
      <c r="D304" s="7">
        <f>D305</f>
        <v>5757.494</v>
      </c>
    </row>
    <row r="305" spans="1:4" ht="36">
      <c r="A305" s="62" t="s">
        <v>47</v>
      </c>
      <c r="B305" s="35" t="s">
        <v>325</v>
      </c>
      <c r="C305" s="8" t="s">
        <v>48</v>
      </c>
      <c r="D305" s="9">
        <v>5757.494</v>
      </c>
    </row>
    <row r="306" spans="1:4" ht="48">
      <c r="A306" s="79" t="s">
        <v>317</v>
      </c>
      <c r="B306" s="6" t="s">
        <v>272</v>
      </c>
      <c r="C306" s="6" t="s">
        <v>40</v>
      </c>
      <c r="D306" s="7">
        <f>D308</f>
        <v>32</v>
      </c>
    </row>
    <row r="307" spans="1:4" ht="96">
      <c r="A307" s="66" t="s">
        <v>305</v>
      </c>
      <c r="B307" s="6" t="s">
        <v>272</v>
      </c>
      <c r="C307" s="6" t="s">
        <v>72</v>
      </c>
      <c r="D307" s="7">
        <f>D308</f>
        <v>32</v>
      </c>
    </row>
    <row r="308" spans="1:4" ht="36">
      <c r="A308" s="62" t="s">
        <v>47</v>
      </c>
      <c r="B308" s="35" t="s">
        <v>272</v>
      </c>
      <c r="C308" s="8" t="s">
        <v>48</v>
      </c>
      <c r="D308" s="9">
        <v>32</v>
      </c>
    </row>
    <row r="309" spans="1:4" ht="48">
      <c r="A309" s="79" t="s">
        <v>306</v>
      </c>
      <c r="B309" s="6" t="s">
        <v>273</v>
      </c>
      <c r="C309" s="6" t="s">
        <v>40</v>
      </c>
      <c r="D309" s="7">
        <f>D311</f>
        <v>1075</v>
      </c>
    </row>
    <row r="310" spans="1:4" ht="96">
      <c r="A310" s="66" t="s">
        <v>307</v>
      </c>
      <c r="B310" s="6" t="s">
        <v>273</v>
      </c>
      <c r="C310" s="6" t="s">
        <v>72</v>
      </c>
      <c r="D310" s="7">
        <f>D311</f>
        <v>1075</v>
      </c>
    </row>
    <row r="311" spans="1:4" ht="36">
      <c r="A311" s="62" t="s">
        <v>47</v>
      </c>
      <c r="B311" s="35" t="s">
        <v>274</v>
      </c>
      <c r="C311" s="8" t="s">
        <v>48</v>
      </c>
      <c r="D311" s="9">
        <v>1075</v>
      </c>
    </row>
    <row r="312" spans="1:4" ht="36">
      <c r="A312" s="60" t="s">
        <v>308</v>
      </c>
      <c r="B312" s="4" t="s">
        <v>161</v>
      </c>
      <c r="C312" s="4" t="s">
        <v>40</v>
      </c>
      <c r="D312" s="5">
        <f>D313</f>
        <v>700</v>
      </c>
    </row>
    <row r="313" spans="1:4" ht="12.75">
      <c r="A313" s="61" t="s">
        <v>275</v>
      </c>
      <c r="B313" s="6" t="s">
        <v>276</v>
      </c>
      <c r="C313" s="6" t="s">
        <v>40</v>
      </c>
      <c r="D313" s="7">
        <f>D315</f>
        <v>700</v>
      </c>
    </row>
    <row r="314" spans="1:4" ht="24">
      <c r="A314" s="61" t="s">
        <v>100</v>
      </c>
      <c r="B314" s="6" t="s">
        <v>276</v>
      </c>
      <c r="C314" s="6" t="s">
        <v>72</v>
      </c>
      <c r="D314" s="7">
        <f>D315</f>
        <v>700</v>
      </c>
    </row>
    <row r="315" spans="1:4" ht="36">
      <c r="A315" s="62" t="s">
        <v>47</v>
      </c>
      <c r="B315" s="35" t="s">
        <v>276</v>
      </c>
      <c r="C315" s="8" t="s">
        <v>48</v>
      </c>
      <c r="D315" s="9">
        <v>700</v>
      </c>
    </row>
    <row r="316" spans="1:4" ht="36">
      <c r="A316" s="60" t="s">
        <v>277</v>
      </c>
      <c r="B316" s="4" t="s">
        <v>183</v>
      </c>
      <c r="C316" s="4" t="s">
        <v>40</v>
      </c>
      <c r="D316" s="7">
        <f>D317</f>
        <v>700</v>
      </c>
    </row>
    <row r="317" spans="1:4" ht="132">
      <c r="A317" s="66" t="s">
        <v>309</v>
      </c>
      <c r="B317" s="6" t="s">
        <v>326</v>
      </c>
      <c r="C317" s="6" t="s">
        <v>40</v>
      </c>
      <c r="D317" s="7">
        <f>D318</f>
        <v>700</v>
      </c>
    </row>
    <row r="318" spans="1:4" ht="24">
      <c r="A318" s="61" t="s">
        <v>100</v>
      </c>
      <c r="B318" s="6" t="s">
        <v>326</v>
      </c>
      <c r="C318" s="6" t="s">
        <v>72</v>
      </c>
      <c r="D318" s="7">
        <f>D319</f>
        <v>700</v>
      </c>
    </row>
    <row r="319" spans="1:4" ht="36">
      <c r="A319" s="62" t="s">
        <v>47</v>
      </c>
      <c r="B319" s="35" t="s">
        <v>326</v>
      </c>
      <c r="C319" s="35" t="s">
        <v>48</v>
      </c>
      <c r="D319" s="33">
        <v>700</v>
      </c>
    </row>
    <row r="320" spans="1:4" ht="72">
      <c r="A320" s="60" t="s">
        <v>310</v>
      </c>
      <c r="B320" s="4" t="s">
        <v>278</v>
      </c>
      <c r="C320" s="4" t="s">
        <v>40</v>
      </c>
      <c r="D320" s="7">
        <f>D321</f>
        <v>8585.72</v>
      </c>
    </row>
    <row r="321" spans="1:4" ht="36">
      <c r="A321" s="61" t="s">
        <v>311</v>
      </c>
      <c r="B321" s="6" t="s">
        <v>288</v>
      </c>
      <c r="C321" s="6" t="s">
        <v>40</v>
      </c>
      <c r="D321" s="7">
        <f>D322</f>
        <v>8585.72</v>
      </c>
    </row>
    <row r="322" spans="1:4" ht="24">
      <c r="A322" s="61" t="s">
        <v>100</v>
      </c>
      <c r="B322" s="6" t="s">
        <v>288</v>
      </c>
      <c r="C322" s="6" t="s">
        <v>72</v>
      </c>
      <c r="D322" s="7">
        <f>D323</f>
        <v>8585.72</v>
      </c>
    </row>
    <row r="323" spans="1:4" ht="36">
      <c r="A323" s="62" t="s">
        <v>47</v>
      </c>
      <c r="B323" s="35" t="s">
        <v>288</v>
      </c>
      <c r="C323" s="35" t="s">
        <v>48</v>
      </c>
      <c r="D323" s="33">
        <v>8585.72</v>
      </c>
    </row>
    <row r="324" spans="1:4" ht="72">
      <c r="A324" s="60" t="s">
        <v>312</v>
      </c>
      <c r="B324" s="50" t="s">
        <v>280</v>
      </c>
      <c r="C324" s="4" t="s">
        <v>40</v>
      </c>
      <c r="D324" s="7">
        <f>D325</f>
        <v>77.708</v>
      </c>
    </row>
    <row r="325" spans="1:4" ht="24">
      <c r="A325" s="61" t="s">
        <v>279</v>
      </c>
      <c r="B325" s="6" t="s">
        <v>346</v>
      </c>
      <c r="C325" s="6" t="s">
        <v>40</v>
      </c>
      <c r="D325" s="7">
        <f>D326</f>
        <v>77.708</v>
      </c>
    </row>
    <row r="326" spans="1:4" ht="24">
      <c r="A326" s="61" t="s">
        <v>100</v>
      </c>
      <c r="B326" s="6" t="s">
        <v>346</v>
      </c>
      <c r="C326" s="6" t="s">
        <v>72</v>
      </c>
      <c r="D326" s="7">
        <f>D327</f>
        <v>77.708</v>
      </c>
    </row>
    <row r="327" spans="1:4" ht="36">
      <c r="A327" s="62" t="s">
        <v>47</v>
      </c>
      <c r="B327" s="35" t="s">
        <v>346</v>
      </c>
      <c r="C327" s="35" t="s">
        <v>48</v>
      </c>
      <c r="D327" s="33">
        <v>77.708</v>
      </c>
    </row>
    <row r="328" spans="1:4" ht="60">
      <c r="A328" s="60" t="s">
        <v>313</v>
      </c>
      <c r="B328" s="4" t="s">
        <v>280</v>
      </c>
      <c r="C328" s="4" t="s">
        <v>40</v>
      </c>
      <c r="D328" s="7">
        <f>D329</f>
        <v>593.303</v>
      </c>
    </row>
    <row r="329" spans="1:4" ht="24">
      <c r="A329" s="61" t="s">
        <v>314</v>
      </c>
      <c r="B329" s="6" t="s">
        <v>327</v>
      </c>
      <c r="C329" s="6" t="s">
        <v>40</v>
      </c>
      <c r="D329" s="7">
        <f>D330</f>
        <v>593.303</v>
      </c>
    </row>
    <row r="330" spans="1:4" ht="24">
      <c r="A330" s="61" t="s">
        <v>100</v>
      </c>
      <c r="B330" s="6" t="s">
        <v>327</v>
      </c>
      <c r="C330" s="6" t="s">
        <v>72</v>
      </c>
      <c r="D330" s="7">
        <f>D331</f>
        <v>593.303</v>
      </c>
    </row>
    <row r="331" spans="1:4" ht="36">
      <c r="A331" s="62" t="s">
        <v>47</v>
      </c>
      <c r="B331" s="35" t="s">
        <v>327</v>
      </c>
      <c r="C331" s="35" t="s">
        <v>48</v>
      </c>
      <c r="D331" s="33">
        <v>593.303</v>
      </c>
    </row>
    <row r="332" spans="1:4" ht="24">
      <c r="A332" s="61" t="s">
        <v>90</v>
      </c>
      <c r="B332" s="6" t="s">
        <v>111</v>
      </c>
      <c r="C332" s="6" t="s">
        <v>40</v>
      </c>
      <c r="D332" s="34">
        <f>D333</f>
        <v>3.6</v>
      </c>
    </row>
    <row r="333" spans="1:4" ht="24">
      <c r="A333" s="61" t="s">
        <v>100</v>
      </c>
      <c r="B333" s="6" t="s">
        <v>111</v>
      </c>
      <c r="C333" s="6" t="s">
        <v>72</v>
      </c>
      <c r="D333" s="34">
        <f>D334</f>
        <v>3.6</v>
      </c>
    </row>
    <row r="334" spans="1:4" ht="36">
      <c r="A334" s="62" t="s">
        <v>47</v>
      </c>
      <c r="B334" s="35" t="s">
        <v>111</v>
      </c>
      <c r="C334" s="35" t="s">
        <v>48</v>
      </c>
      <c r="D334" s="37">
        <v>3.6</v>
      </c>
    </row>
    <row r="335" spans="1:4" ht="48">
      <c r="A335" s="61" t="s">
        <v>289</v>
      </c>
      <c r="B335" s="31" t="s">
        <v>328</v>
      </c>
      <c r="C335" s="6" t="s">
        <v>40</v>
      </c>
      <c r="D335" s="34">
        <f>D336</f>
        <v>1566.8</v>
      </c>
    </row>
    <row r="336" spans="1:4" ht="72">
      <c r="A336" s="61" t="s">
        <v>290</v>
      </c>
      <c r="B336" s="31" t="s">
        <v>328</v>
      </c>
      <c r="C336" s="36">
        <v>100</v>
      </c>
      <c r="D336" s="34">
        <f>D337</f>
        <v>1566.8</v>
      </c>
    </row>
    <row r="337" spans="1:4" ht="12.75">
      <c r="A337" s="62" t="s">
        <v>283</v>
      </c>
      <c r="B337" s="54" t="s">
        <v>328</v>
      </c>
      <c r="C337" s="32">
        <v>110</v>
      </c>
      <c r="D337" s="33">
        <v>1566.8</v>
      </c>
    </row>
    <row r="338" spans="1:4" ht="240">
      <c r="A338" s="66" t="s">
        <v>350</v>
      </c>
      <c r="B338" s="31" t="s">
        <v>293</v>
      </c>
      <c r="C338" s="6" t="s">
        <v>40</v>
      </c>
      <c r="D338" s="34">
        <f>D339</f>
        <v>198.27826</v>
      </c>
    </row>
    <row r="339" spans="1:4" ht="24">
      <c r="A339" s="61" t="s">
        <v>100</v>
      </c>
      <c r="B339" s="31" t="s">
        <v>293</v>
      </c>
      <c r="C339" s="6" t="s">
        <v>72</v>
      </c>
      <c r="D339" s="34">
        <f>D340</f>
        <v>198.27826</v>
      </c>
    </row>
    <row r="340" spans="1:4" ht="36">
      <c r="A340" s="62" t="s">
        <v>47</v>
      </c>
      <c r="B340" s="54" t="s">
        <v>293</v>
      </c>
      <c r="C340" s="35" t="s">
        <v>48</v>
      </c>
      <c r="D340" s="33">
        <v>198.27826</v>
      </c>
    </row>
    <row r="341" spans="1:4" ht="84">
      <c r="A341" s="60" t="s">
        <v>296</v>
      </c>
      <c r="B341" s="31" t="s">
        <v>295</v>
      </c>
      <c r="C341" s="4" t="s">
        <v>40</v>
      </c>
      <c r="D341" s="7">
        <f>D342</f>
        <v>1242.893</v>
      </c>
    </row>
    <row r="342" spans="1:4" ht="36">
      <c r="A342" s="62" t="s">
        <v>47</v>
      </c>
      <c r="B342" s="31" t="s">
        <v>295</v>
      </c>
      <c r="C342" s="36">
        <v>240</v>
      </c>
      <c r="D342" s="7">
        <f>D343</f>
        <v>1242.893</v>
      </c>
    </row>
    <row r="343" spans="1:4" ht="12.75">
      <c r="A343" s="62" t="s">
        <v>324</v>
      </c>
      <c r="B343" s="54" t="s">
        <v>295</v>
      </c>
      <c r="C343" s="32">
        <v>540</v>
      </c>
      <c r="D343" s="33">
        <v>1242.893</v>
      </c>
    </row>
    <row r="344" spans="1:4" ht="72">
      <c r="A344" s="60" t="s">
        <v>351</v>
      </c>
      <c r="B344" s="31" t="s">
        <v>297</v>
      </c>
      <c r="C344" s="4" t="s">
        <v>40</v>
      </c>
      <c r="D344" s="7">
        <f>D345</f>
        <v>52.352</v>
      </c>
    </row>
    <row r="345" spans="1:4" ht="24">
      <c r="A345" s="61" t="s">
        <v>100</v>
      </c>
      <c r="B345" s="31" t="s">
        <v>297</v>
      </c>
      <c r="C345" s="36">
        <v>200</v>
      </c>
      <c r="D345" s="7">
        <f>D346</f>
        <v>52.352</v>
      </c>
    </row>
    <row r="346" spans="1:4" ht="36">
      <c r="A346" s="62" t="s">
        <v>47</v>
      </c>
      <c r="B346" s="54" t="s">
        <v>297</v>
      </c>
      <c r="C346" s="32">
        <v>240</v>
      </c>
      <c r="D346" s="33">
        <v>52.352</v>
      </c>
    </row>
    <row r="347" spans="1:4" ht="72">
      <c r="A347" s="60" t="s">
        <v>351</v>
      </c>
      <c r="B347" s="31" t="s">
        <v>297</v>
      </c>
      <c r="C347" s="4" t="s">
        <v>40</v>
      </c>
      <c r="D347" s="7">
        <f>D348</f>
        <v>52.352</v>
      </c>
    </row>
    <row r="348" spans="1:4" ht="12.75">
      <c r="A348" s="66" t="s">
        <v>42</v>
      </c>
      <c r="B348" s="31" t="s">
        <v>297</v>
      </c>
      <c r="C348" s="36">
        <v>500</v>
      </c>
      <c r="D348" s="7">
        <f>D349</f>
        <v>52.352</v>
      </c>
    </row>
    <row r="349" spans="1:4" ht="12.75">
      <c r="A349" s="73" t="s">
        <v>45</v>
      </c>
      <c r="B349" s="54" t="s">
        <v>297</v>
      </c>
      <c r="C349" s="32">
        <v>540</v>
      </c>
      <c r="D349" s="33">
        <v>52.352</v>
      </c>
    </row>
    <row r="350" spans="1:4" ht="72">
      <c r="A350" s="60" t="s">
        <v>351</v>
      </c>
      <c r="B350" s="31" t="s">
        <v>298</v>
      </c>
      <c r="C350" s="4" t="s">
        <v>40</v>
      </c>
      <c r="D350" s="7">
        <f>D351</f>
        <v>6.857</v>
      </c>
    </row>
    <row r="351" spans="1:4" ht="12.75">
      <c r="A351" s="66" t="s">
        <v>42</v>
      </c>
      <c r="B351" s="31" t="s">
        <v>298</v>
      </c>
      <c r="C351" s="36">
        <v>500</v>
      </c>
      <c r="D351" s="7">
        <f>D352</f>
        <v>6.857</v>
      </c>
    </row>
    <row r="352" spans="1:4" ht="12.75">
      <c r="A352" s="73" t="s">
        <v>45</v>
      </c>
      <c r="B352" s="54" t="s">
        <v>298</v>
      </c>
      <c r="C352" s="32">
        <v>540</v>
      </c>
      <c r="D352" s="33">
        <v>6.857</v>
      </c>
    </row>
    <row r="353" spans="1:4" ht="72">
      <c r="A353" s="60" t="s">
        <v>351</v>
      </c>
      <c r="B353" s="31" t="s">
        <v>298</v>
      </c>
      <c r="C353" s="4" t="s">
        <v>40</v>
      </c>
      <c r="D353" s="7">
        <f>D354</f>
        <v>6.857</v>
      </c>
    </row>
    <row r="354" spans="1:4" ht="24">
      <c r="A354" s="61" t="s">
        <v>100</v>
      </c>
      <c r="B354" s="31" t="s">
        <v>298</v>
      </c>
      <c r="C354" s="36">
        <v>200</v>
      </c>
      <c r="D354" s="7">
        <f>D355</f>
        <v>6.857</v>
      </c>
    </row>
    <row r="355" spans="1:4" ht="36">
      <c r="A355" s="62" t="s">
        <v>47</v>
      </c>
      <c r="B355" s="54" t="s">
        <v>298</v>
      </c>
      <c r="C355" s="32">
        <v>240</v>
      </c>
      <c r="D355" s="33">
        <v>6.857</v>
      </c>
    </row>
    <row r="356" spans="1:4" ht="120">
      <c r="A356" s="80" t="s">
        <v>331</v>
      </c>
      <c r="B356" s="31" t="s">
        <v>352</v>
      </c>
      <c r="C356" s="4" t="s">
        <v>40</v>
      </c>
      <c r="D356" s="7">
        <f>D357</f>
        <v>28.039</v>
      </c>
    </row>
    <row r="357" spans="1:4" ht="48">
      <c r="A357" s="66" t="s">
        <v>333</v>
      </c>
      <c r="B357" s="31" t="s">
        <v>332</v>
      </c>
      <c r="C357" s="4" t="s">
        <v>40</v>
      </c>
      <c r="D357" s="7">
        <f>D358</f>
        <v>28.039</v>
      </c>
    </row>
    <row r="358" spans="1:4" ht="12.75">
      <c r="A358" s="66" t="s">
        <v>42</v>
      </c>
      <c r="B358" s="31" t="s">
        <v>332</v>
      </c>
      <c r="C358" s="36">
        <v>500</v>
      </c>
      <c r="D358" s="7">
        <f>D359</f>
        <v>28.039</v>
      </c>
    </row>
    <row r="359" spans="1:4" ht="12.75">
      <c r="A359" s="73" t="s">
        <v>45</v>
      </c>
      <c r="B359" s="54" t="s">
        <v>332</v>
      </c>
      <c r="C359" s="32">
        <v>540</v>
      </c>
      <c r="D359" s="33">
        <v>28.039</v>
      </c>
    </row>
    <row r="360" spans="1:4" ht="108">
      <c r="A360" s="80" t="s">
        <v>356</v>
      </c>
      <c r="B360" s="31" t="s">
        <v>167</v>
      </c>
      <c r="C360" s="4" t="s">
        <v>40</v>
      </c>
      <c r="D360" s="7">
        <f>D361</f>
        <v>6.344</v>
      </c>
    </row>
    <row r="361" spans="1:4" ht="36">
      <c r="A361" s="66" t="s">
        <v>357</v>
      </c>
      <c r="B361" s="31" t="s">
        <v>334</v>
      </c>
      <c r="C361" s="4" t="s">
        <v>40</v>
      </c>
      <c r="D361" s="7">
        <f>D362</f>
        <v>6.344</v>
      </c>
    </row>
    <row r="362" spans="1:4" ht="12.75">
      <c r="A362" s="66" t="s">
        <v>42</v>
      </c>
      <c r="B362" s="31" t="s">
        <v>334</v>
      </c>
      <c r="C362" s="36">
        <v>500</v>
      </c>
      <c r="D362" s="7">
        <f>D363</f>
        <v>6.344</v>
      </c>
    </row>
    <row r="363" spans="1:4" ht="12.75">
      <c r="A363" s="73" t="s">
        <v>45</v>
      </c>
      <c r="B363" s="54" t="s">
        <v>334</v>
      </c>
      <c r="C363" s="32">
        <v>540</v>
      </c>
      <c r="D363" s="33">
        <v>6.344</v>
      </c>
    </row>
    <row r="364" spans="1:4" ht="120">
      <c r="A364" s="80" t="s">
        <v>337</v>
      </c>
      <c r="B364" s="31" t="s">
        <v>353</v>
      </c>
      <c r="C364" s="4" t="s">
        <v>40</v>
      </c>
      <c r="D364" s="7">
        <f>D366</f>
        <v>308.426</v>
      </c>
    </row>
    <row r="365" spans="1:4" ht="48">
      <c r="A365" s="61" t="s">
        <v>338</v>
      </c>
      <c r="B365" s="31" t="s">
        <v>340</v>
      </c>
      <c r="C365" s="6" t="s">
        <v>40</v>
      </c>
      <c r="D365" s="7">
        <v>308.426</v>
      </c>
    </row>
    <row r="366" spans="1:4" ht="24">
      <c r="A366" s="61" t="s">
        <v>100</v>
      </c>
      <c r="B366" s="31" t="s">
        <v>340</v>
      </c>
      <c r="C366" s="36">
        <v>200</v>
      </c>
      <c r="D366" s="7">
        <f>D367</f>
        <v>308.426</v>
      </c>
    </row>
    <row r="367" spans="1:4" ht="36">
      <c r="A367" s="62" t="s">
        <v>47</v>
      </c>
      <c r="B367" s="54" t="s">
        <v>340</v>
      </c>
      <c r="C367" s="32">
        <v>240</v>
      </c>
      <c r="D367" s="33">
        <v>308.426</v>
      </c>
    </row>
    <row r="368" spans="1:4" ht="96" hidden="1">
      <c r="A368" s="80" t="s">
        <v>342</v>
      </c>
      <c r="B368" s="31" t="s">
        <v>341</v>
      </c>
      <c r="C368" s="4" t="s">
        <v>40</v>
      </c>
      <c r="D368" s="7">
        <f>D369</f>
        <v>0</v>
      </c>
    </row>
    <row r="369" spans="1:4" ht="24" hidden="1">
      <c r="A369" s="61" t="s">
        <v>343</v>
      </c>
      <c r="B369" s="31" t="s">
        <v>341</v>
      </c>
      <c r="C369" s="36">
        <v>200</v>
      </c>
      <c r="D369" s="7">
        <f>D370</f>
        <v>0</v>
      </c>
    </row>
    <row r="370" spans="1:4" ht="12.75" hidden="1">
      <c r="A370" s="62" t="s">
        <v>339</v>
      </c>
      <c r="B370" s="54" t="s">
        <v>341</v>
      </c>
      <c r="C370" s="32">
        <v>240</v>
      </c>
      <c r="D370" s="33">
        <v>0</v>
      </c>
    </row>
    <row r="371" spans="1:4" ht="108">
      <c r="A371" s="80" t="s">
        <v>354</v>
      </c>
      <c r="B371" s="31" t="s">
        <v>335</v>
      </c>
      <c r="C371" s="4" t="s">
        <v>40</v>
      </c>
      <c r="D371" s="7">
        <f>D373</f>
        <v>0.831</v>
      </c>
    </row>
    <row r="372" spans="1:4" ht="36">
      <c r="A372" s="61" t="s">
        <v>336</v>
      </c>
      <c r="B372" s="31" t="s">
        <v>335</v>
      </c>
      <c r="C372" s="6" t="s">
        <v>40</v>
      </c>
      <c r="D372" s="7">
        <f>D373</f>
        <v>0.831</v>
      </c>
    </row>
    <row r="373" spans="1:4" ht="12.75">
      <c r="A373" s="66" t="s">
        <v>42</v>
      </c>
      <c r="B373" s="31" t="s">
        <v>335</v>
      </c>
      <c r="C373" s="36">
        <v>500</v>
      </c>
      <c r="D373" s="7">
        <f>D374</f>
        <v>0.831</v>
      </c>
    </row>
    <row r="374" spans="1:4" ht="12.75">
      <c r="A374" s="73" t="s">
        <v>45</v>
      </c>
      <c r="B374" s="54" t="s">
        <v>335</v>
      </c>
      <c r="C374" s="32">
        <v>540</v>
      </c>
      <c r="D374" s="33">
        <v>0.831</v>
      </c>
    </row>
    <row r="375" spans="1:4" ht="15.75">
      <c r="A375" s="83"/>
      <c r="B375" s="84"/>
      <c r="C375" s="84"/>
      <c r="D375" s="85">
        <f>D294+D235+D13</f>
        <v>119609.84051999998</v>
      </c>
    </row>
  </sheetData>
  <sheetProtection/>
  <mergeCells count="8">
    <mergeCell ref="B1:G6"/>
    <mergeCell ref="A7:G7"/>
    <mergeCell ref="A8:A11"/>
    <mergeCell ref="B8:C8"/>
    <mergeCell ref="D8:D11"/>
    <mergeCell ref="B9:C9"/>
    <mergeCell ref="B10:B11"/>
    <mergeCell ref="C10:C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2018-11-14T07:22:50Z</cp:lastPrinted>
  <dcterms:created xsi:type="dcterms:W3CDTF">1996-10-08T23:32:33Z</dcterms:created>
  <dcterms:modified xsi:type="dcterms:W3CDTF">2018-11-14T07:28:31Z</dcterms:modified>
  <cp:category/>
  <cp:version/>
  <cp:contentType/>
  <cp:contentStatus/>
</cp:coreProperties>
</file>